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2D0BB49C-BED5-4B14-A835-C209E39BB0E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G337" i="1" s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G336" i="1" s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G297" i="1" s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G258" i="1" s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G252" i="1" s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G245" i="1" s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G238" i="1" s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G202" i="1" s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G196" i="1" s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G189" i="1" s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G155" i="1" s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G148" i="1" s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G142" i="1" s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G119" i="1" s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G110" i="1" s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G99" i="1" s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G94" i="1" s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G76" i="1" s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G61" i="1" s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G56" i="1" s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8" i="1" s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51" i="1" l="1"/>
  <c r="G273" i="1"/>
  <c r="G124" i="1"/>
  <c r="G168" i="1"/>
  <c r="G100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<sst xmlns="http://schemas.openxmlformats.org/spreadsheetml/2006/main" count="1001" uniqueCount="607">
  <si>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</si>
  <si>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</si>
  <si>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REVENUE FOR THE 3rd Quarter Ended 31 March 2026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</si>
  <si>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</si>
  <si>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</si>
  <si>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</si>
  <si>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</si>
  <si>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</si>
  <si>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</si>
  <si>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</si>
  <si>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</si>
  <si>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</si>
  <si>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</si>
  <si>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</si>
  <si>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</si>
  <si>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</si>
  <si>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</si>
  <si>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</si>
  <si>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</si>
  <si>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</si>
  <si>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</si>
  <si>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</si>
  <si>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</si>
  <si>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</si>
  <si>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</si>
  <si>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</si>
  <si>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</si>
  <si>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</si>
  <si>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</si>
  <si>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</si>
  <si>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</si>
  <si>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</si>
  <si>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</si>
  <si>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</si>
  <si>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</si>
  <si>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</si>
  <si>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</si>
  <si>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</si>
  <si>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</si>
  <si>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</si>
  <si>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</si>
  <si>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</si>
  <si>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</si>
  <si>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</si>
  <si>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</si>
  <si>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</si>
  <si>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</si>
  <si>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</si>
  <si>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</si>
  <si>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</si>
  <si>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</si>
  <si>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</si>
  <si>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</si>
  <si>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</si>
  <si>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</si>
  <si>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</si>
  <si>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Vuyisile Mini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</si>
  <si>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</si>
  <si>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</si>
  <si>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</si>
  <si>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</si>
  <si>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</si>
  <si>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</si>
  <si>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</si>
  <si>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</si>
  <si>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</si>
  <si>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</si>
  <si>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</si>
  <si>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</si>
  <si>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</si>
  <si>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</si>
  <si>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</si>
  <si>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</si>
  <si>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</si>
  <si>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</si>
  <si>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</si>
  <si>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</si>
  <si>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</si>
  <si>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</si>
  <si>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</si>
  <si>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</si>
  <si>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</si>
  <si>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</si>
  <si>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</si>
  <si>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Kumkani 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</si>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</sst>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9" width="10.7265625" customWidth="1"/>
    <col min="20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14</v>
      </c>
      <c r="B6" s="15" t="s">
        <v>15</v>
      </c>
      <c r="C6" s="16" t="s">
        <v>16</v>
      </c>
      <c r="D6" s="23">
        <v>10953568905</v>
      </c>
      <c r="E6" s="24">
        <v>10923507107</v>
      </c>
      <c r="F6" s="24">
        <v>8604714356</v>
      </c>
      <c r="G6" s="31">
        <f>IF(($E6       =0),0,($F6       /$E6       ))</f>
        <v>0.78772451665142673</v>
      </c>
      <c r="H6" s="23">
        <v>1359706497</v>
      </c>
      <c r="I6" s="24">
        <v>955493958</v>
      </c>
      <c r="J6" s="24">
        <v>749722622</v>
      </c>
      <c r="K6" s="23">
        <v>3064923077</v>
      </c>
      <c r="L6" s="23">
        <v>659816070</v>
      </c>
      <c r="M6" s="24">
        <v>737877885</v>
      </c>
      <c r="N6" s="24">
        <v>1451114651</v>
      </c>
      <c r="O6" s="23">
        <v>2848808606</v>
      </c>
      <c r="P6" s="23">
        <v>667156669</v>
      </c>
      <c r="Q6" s="24">
        <v>725355819</v>
      </c>
      <c r="R6" s="24">
        <v>1298470185</v>
      </c>
      <c r="S6" s="23">
        <v>2690982673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14</v>
      </c>
      <c r="B7" s="15" t="s">
        <v>17</v>
      </c>
      <c r="C7" s="16" t="s">
        <v>18</v>
      </c>
      <c r="D7" s="23">
        <v>19555749200</v>
      </c>
      <c r="E7" s="24">
        <v>19124493110</v>
      </c>
      <c r="F7" s="24">
        <v>7018760036</v>
      </c>
      <c r="G7" s="31">
        <f>IF(($E7       =0),0,($F7       /$E7       ))</f>
        <v>0.36700371589613334</v>
      </c>
      <c r="H7" s="23">
        <v>6102302170</v>
      </c>
      <c r="I7" s="24">
        <v>0</v>
      </c>
      <c r="J7" s="24">
        <v>916457866</v>
      </c>
      <c r="K7" s="23">
        <v>7018760036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19</v>
      </c>
      <c r="C8" s="19" t="s">
        <v>0</v>
      </c>
      <c r="D8" s="25">
        <f>SUM(D6:D7)</f>
        <v>30509318105</v>
      </c>
      <c r="E8" s="26">
        <f>SUM(E6:E7)</f>
        <v>30048000217</v>
      </c>
      <c r="F8" s="26">
        <f>SUM(F6:F7)</f>
        <v>15623474392</v>
      </c>
      <c r="G8" s="32">
        <f>IF(($E8       =0),0,($F8       /$E8       ))</f>
        <v>0.51995055508422294</v>
      </c>
      <c r="H8" s="25">
        <f t="shared" ref="H8:W8" si="0">SUM(H6:H7)</f>
        <v>7462008667</v>
      </c>
      <c r="I8" s="26">
        <f t="shared" si="0"/>
        <v>955493958</v>
      </c>
      <c r="J8" s="26">
        <f t="shared" si="0"/>
        <v>1666180488</v>
      </c>
      <c r="K8" s="25">
        <f t="shared" si="0"/>
        <v>10083683113</v>
      </c>
      <c r="L8" s="25">
        <f t="shared" si="0"/>
        <v>659816070</v>
      </c>
      <c r="M8" s="26">
        <f t="shared" si="0"/>
        <v>737877885</v>
      </c>
      <c r="N8" s="26">
        <f t="shared" si="0"/>
        <v>1451114651</v>
      </c>
      <c r="O8" s="25">
        <f t="shared" si="0"/>
        <v>2848808606</v>
      </c>
      <c r="P8" s="25">
        <f t="shared" si="0"/>
        <v>667156669</v>
      </c>
      <c r="Q8" s="26">
        <f t="shared" si="0"/>
        <v>725355819</v>
      </c>
      <c r="R8" s="26">
        <f t="shared" si="0"/>
        <v>1298470185</v>
      </c>
      <c r="S8" s="25">
        <f t="shared" si="0"/>
        <v>2690982673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20</v>
      </c>
      <c r="B9" s="15" t="s">
        <v>21</v>
      </c>
      <c r="C9" s="16" t="s">
        <v>22</v>
      </c>
      <c r="D9" s="23">
        <v>619287006</v>
      </c>
      <c r="E9" s="24">
        <v>590616211</v>
      </c>
      <c r="F9" s="24">
        <v>448541114</v>
      </c>
      <c r="G9" s="31">
        <f>IF(($E9       =0),0,($F9       /$E9       ))</f>
        <v>0.75944599156964221</v>
      </c>
      <c r="H9" s="23">
        <v>114717050</v>
      </c>
      <c r="I9" s="24">
        <v>67878184</v>
      </c>
      <c r="J9" s="24">
        <v>29652046</v>
      </c>
      <c r="K9" s="23">
        <v>212247280</v>
      </c>
      <c r="L9" s="23">
        <v>25698703</v>
      </c>
      <c r="M9" s="24">
        <v>0</v>
      </c>
      <c r="N9" s="24">
        <v>67253172</v>
      </c>
      <c r="O9" s="23">
        <v>92951875</v>
      </c>
      <c r="P9" s="23">
        <v>44640865</v>
      </c>
      <c r="Q9" s="24">
        <v>36387760</v>
      </c>
      <c r="R9" s="24">
        <v>62313334</v>
      </c>
      <c r="S9" s="23">
        <v>143341959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20</v>
      </c>
      <c r="B10" s="15" t="s">
        <v>23</v>
      </c>
      <c r="C10" s="16" t="s">
        <v>24</v>
      </c>
      <c r="D10" s="23">
        <v>355676553</v>
      </c>
      <c r="E10" s="24">
        <v>344041678</v>
      </c>
      <c r="F10" s="24">
        <v>245209053</v>
      </c>
      <c r="G10" s="31">
        <f t="shared" ref="G10:G52" si="1">IF(($E10      =0),0,($F10      /$E10      ))</f>
        <v>0.7127306622426135</v>
      </c>
      <c r="H10" s="23">
        <v>41618595</v>
      </c>
      <c r="I10" s="24">
        <v>20634875</v>
      </c>
      <c r="J10" s="24">
        <v>37586557</v>
      </c>
      <c r="K10" s="23">
        <v>99840027</v>
      </c>
      <c r="L10" s="23">
        <v>20437614</v>
      </c>
      <c r="M10" s="24">
        <v>14743842</v>
      </c>
      <c r="N10" s="24">
        <v>39232081</v>
      </c>
      <c r="O10" s="23">
        <v>74413537</v>
      </c>
      <c r="P10" s="23">
        <v>21518394</v>
      </c>
      <c r="Q10" s="24">
        <v>15654720</v>
      </c>
      <c r="R10" s="24">
        <v>33782375</v>
      </c>
      <c r="S10" s="23">
        <v>70955489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20</v>
      </c>
      <c r="B11" s="15" t="s">
        <v>25</v>
      </c>
      <c r="C11" s="16" t="s">
        <v>26</v>
      </c>
      <c r="D11" s="23">
        <v>916678877</v>
      </c>
      <c r="E11" s="24">
        <v>877948109</v>
      </c>
      <c r="F11" s="24">
        <v>695584186</v>
      </c>
      <c r="G11" s="31">
        <f t="shared" si="1"/>
        <v>0.79228393895885707</v>
      </c>
      <c r="H11" s="23">
        <v>148558649</v>
      </c>
      <c r="I11" s="24">
        <v>73336129</v>
      </c>
      <c r="J11" s="24">
        <v>60726619</v>
      </c>
      <c r="K11" s="23">
        <v>282621397</v>
      </c>
      <c r="L11" s="23">
        <v>52778218</v>
      </c>
      <c r="M11" s="24">
        <v>66182964</v>
      </c>
      <c r="N11" s="24">
        <v>98360726</v>
      </c>
      <c r="O11" s="23">
        <v>217321908</v>
      </c>
      <c r="P11" s="23">
        <v>53940625</v>
      </c>
      <c r="Q11" s="24">
        <v>59554342</v>
      </c>
      <c r="R11" s="24">
        <v>82145914</v>
      </c>
      <c r="S11" s="23">
        <v>195640881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20</v>
      </c>
      <c r="B12" s="15" t="s">
        <v>27</v>
      </c>
      <c r="C12" s="16" t="s">
        <v>28</v>
      </c>
      <c r="D12" s="23">
        <v>720093099</v>
      </c>
      <c r="E12" s="24">
        <v>731866419</v>
      </c>
      <c r="F12" s="24">
        <v>525971055</v>
      </c>
      <c r="G12" s="31">
        <f t="shared" si="1"/>
        <v>0.71867084121535574</v>
      </c>
      <c r="H12" s="23">
        <v>110276269</v>
      </c>
      <c r="I12" s="24">
        <v>40884734</v>
      </c>
      <c r="J12" s="24">
        <v>44599093</v>
      </c>
      <c r="K12" s="23">
        <v>195760096</v>
      </c>
      <c r="L12" s="23">
        <v>43029872</v>
      </c>
      <c r="M12" s="24">
        <v>36612533</v>
      </c>
      <c r="N12" s="24">
        <v>93410326</v>
      </c>
      <c r="O12" s="23">
        <v>173052731</v>
      </c>
      <c r="P12" s="23">
        <v>41150121</v>
      </c>
      <c r="Q12" s="24">
        <v>35002993</v>
      </c>
      <c r="R12" s="24">
        <v>81005114</v>
      </c>
      <c r="S12" s="23">
        <v>157158228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20</v>
      </c>
      <c r="B13" s="15" t="s">
        <v>29</v>
      </c>
      <c r="C13" s="16" t="s">
        <v>30</v>
      </c>
      <c r="D13" s="23">
        <v>284208361</v>
      </c>
      <c r="E13" s="24">
        <v>284208361</v>
      </c>
      <c r="F13" s="24">
        <v>244972948</v>
      </c>
      <c r="G13" s="31">
        <f t="shared" si="1"/>
        <v>0.86194842100370161</v>
      </c>
      <c r="H13" s="23">
        <v>28332044</v>
      </c>
      <c r="I13" s="24">
        <v>49882705</v>
      </c>
      <c r="J13" s="24">
        <v>27252898</v>
      </c>
      <c r="K13" s="23">
        <v>105467647</v>
      </c>
      <c r="L13" s="23">
        <v>14461316</v>
      </c>
      <c r="M13" s="24">
        <v>13095203</v>
      </c>
      <c r="N13" s="24">
        <v>88135868</v>
      </c>
      <c r="O13" s="23">
        <v>115692387</v>
      </c>
      <c r="P13" s="23">
        <v>-28585688</v>
      </c>
      <c r="Q13" s="24">
        <v>9600014</v>
      </c>
      <c r="R13" s="24">
        <v>42798588</v>
      </c>
      <c r="S13" s="23">
        <v>23812914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20</v>
      </c>
      <c r="B14" s="15" t="s">
        <v>31</v>
      </c>
      <c r="C14" s="16" t="s">
        <v>32</v>
      </c>
      <c r="D14" s="23">
        <v>1468686408</v>
      </c>
      <c r="E14" s="24">
        <v>1461864522</v>
      </c>
      <c r="F14" s="24">
        <v>1099646963</v>
      </c>
      <c r="G14" s="31">
        <f t="shared" si="1"/>
        <v>0.75222221105383658</v>
      </c>
      <c r="H14" s="23">
        <v>222993853</v>
      </c>
      <c r="I14" s="24">
        <v>94889519</v>
      </c>
      <c r="J14" s="24">
        <v>97240227</v>
      </c>
      <c r="K14" s="23">
        <v>415123599</v>
      </c>
      <c r="L14" s="23">
        <v>102027946</v>
      </c>
      <c r="M14" s="24">
        <v>89397186</v>
      </c>
      <c r="N14" s="24">
        <v>158308157</v>
      </c>
      <c r="O14" s="23">
        <v>349733289</v>
      </c>
      <c r="P14" s="23">
        <v>94946385</v>
      </c>
      <c r="Q14" s="24">
        <v>95945193</v>
      </c>
      <c r="R14" s="24">
        <v>143898497</v>
      </c>
      <c r="S14" s="23">
        <v>334790075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20</v>
      </c>
      <c r="B15" s="15" t="s">
        <v>33</v>
      </c>
      <c r="C15" s="16" t="s">
        <v>34</v>
      </c>
      <c r="D15" s="23">
        <v>254040793</v>
      </c>
      <c r="E15" s="24">
        <v>246442672</v>
      </c>
      <c r="F15" s="24">
        <v>194548430</v>
      </c>
      <c r="G15" s="31">
        <f t="shared" si="1"/>
        <v>0.78942671908702566</v>
      </c>
      <c r="H15" s="23">
        <v>144142</v>
      </c>
      <c r="I15" s="24">
        <v>87792465</v>
      </c>
      <c r="J15" s="24">
        <v>8477475</v>
      </c>
      <c r="K15" s="23">
        <v>96414082</v>
      </c>
      <c r="L15" s="23">
        <v>13697394</v>
      </c>
      <c r="M15" s="24">
        <v>10797583</v>
      </c>
      <c r="N15" s="24">
        <v>29391023</v>
      </c>
      <c r="O15" s="23">
        <v>53886000</v>
      </c>
      <c r="P15" s="23">
        <v>11106915</v>
      </c>
      <c r="Q15" s="24">
        <v>7159953</v>
      </c>
      <c r="R15" s="24">
        <v>25981480</v>
      </c>
      <c r="S15" s="23">
        <v>44248348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35</v>
      </c>
      <c r="B16" s="15" t="s">
        <v>36</v>
      </c>
      <c r="C16" s="16" t="s">
        <v>37</v>
      </c>
      <c r="D16" s="23">
        <v>385125458</v>
      </c>
      <c r="E16" s="24">
        <v>427562303</v>
      </c>
      <c r="F16" s="24">
        <v>222839600</v>
      </c>
      <c r="G16" s="31">
        <f t="shared" si="1"/>
        <v>0.52118626557215453</v>
      </c>
      <c r="H16" s="23">
        <v>54773257</v>
      </c>
      <c r="I16" s="24">
        <v>4924719</v>
      </c>
      <c r="J16" s="24">
        <v>30520651</v>
      </c>
      <c r="K16" s="23">
        <v>90218627</v>
      </c>
      <c r="L16" s="23">
        <v>32021143</v>
      </c>
      <c r="M16" s="24">
        <v>15119408</v>
      </c>
      <c r="N16" s="24">
        <v>56293425</v>
      </c>
      <c r="O16" s="23">
        <v>103433976</v>
      </c>
      <c r="P16" s="23">
        <v>-24713568</v>
      </c>
      <c r="Q16" s="24">
        <v>5116534</v>
      </c>
      <c r="R16" s="24">
        <v>48784031</v>
      </c>
      <c r="S16" s="23">
        <v>29186997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38</v>
      </c>
      <c r="C17" s="19" t="s">
        <v>0</v>
      </c>
      <c r="D17" s="25">
        <f>SUM(D9:D16)</f>
        <v>5003796555</v>
      </c>
      <c r="E17" s="26">
        <f>SUM(E9:E16)</f>
        <v>4964550275</v>
      </c>
      <c r="F17" s="26">
        <f>SUM(F9:F16)</f>
        <v>3677313349</v>
      </c>
      <c r="G17" s="32">
        <f t="shared" si="1"/>
        <v>0.74071429340092643</v>
      </c>
      <c r="H17" s="25">
        <f t="shared" ref="H17:W17" si="2">SUM(H9:H16)</f>
        <v>721413859</v>
      </c>
      <c r="I17" s="26">
        <f t="shared" si="2"/>
        <v>440223330</v>
      </c>
      <c r="J17" s="26">
        <f t="shared" si="2"/>
        <v>336055566</v>
      </c>
      <c r="K17" s="25">
        <f t="shared" si="2"/>
        <v>1497692755</v>
      </c>
      <c r="L17" s="25">
        <f t="shared" si="2"/>
        <v>304152206</v>
      </c>
      <c r="M17" s="26">
        <f t="shared" si="2"/>
        <v>245948719</v>
      </c>
      <c r="N17" s="26">
        <f t="shared" si="2"/>
        <v>630384778</v>
      </c>
      <c r="O17" s="25">
        <f t="shared" si="2"/>
        <v>1180485703</v>
      </c>
      <c r="P17" s="25">
        <f t="shared" si="2"/>
        <v>214004049</v>
      </c>
      <c r="Q17" s="26">
        <f t="shared" si="2"/>
        <v>264421509</v>
      </c>
      <c r="R17" s="26">
        <f t="shared" si="2"/>
        <v>520709333</v>
      </c>
      <c r="S17" s="25">
        <f t="shared" si="2"/>
        <v>999134891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20</v>
      </c>
      <c r="B18" s="15" t="s">
        <v>39</v>
      </c>
      <c r="C18" s="16" t="s">
        <v>40</v>
      </c>
      <c r="D18" s="23">
        <v>452172224</v>
      </c>
      <c r="E18" s="24">
        <v>471912224</v>
      </c>
      <c r="F18" s="24">
        <v>431163126</v>
      </c>
      <c r="G18" s="31">
        <f t="shared" si="1"/>
        <v>0.91365110728727383</v>
      </c>
      <c r="H18" s="23">
        <v>156407809</v>
      </c>
      <c r="I18" s="24">
        <v>9627241</v>
      </c>
      <c r="J18" s="24">
        <v>12610352</v>
      </c>
      <c r="K18" s="23">
        <v>178645402</v>
      </c>
      <c r="L18" s="23">
        <v>19051846</v>
      </c>
      <c r="M18" s="24">
        <v>19068773</v>
      </c>
      <c r="N18" s="24">
        <v>121120716</v>
      </c>
      <c r="O18" s="23">
        <v>159241335</v>
      </c>
      <c r="P18" s="23">
        <v>5068937</v>
      </c>
      <c r="Q18" s="24">
        <v>0</v>
      </c>
      <c r="R18" s="24">
        <v>88207452</v>
      </c>
      <c r="S18" s="23">
        <v>93276389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20</v>
      </c>
      <c r="B19" s="15" t="s">
        <v>41</v>
      </c>
      <c r="C19" s="16" t="s">
        <v>42</v>
      </c>
      <c r="D19" s="23">
        <v>577547858</v>
      </c>
      <c r="E19" s="24">
        <v>595940243</v>
      </c>
      <c r="F19" s="24">
        <v>498199166</v>
      </c>
      <c r="G19" s="31">
        <f t="shared" si="1"/>
        <v>0.83598846000403437</v>
      </c>
      <c r="H19" s="23">
        <v>197098939</v>
      </c>
      <c r="I19" s="24">
        <v>12902367</v>
      </c>
      <c r="J19" s="24">
        <v>12969971</v>
      </c>
      <c r="K19" s="23">
        <v>222971277</v>
      </c>
      <c r="L19" s="23">
        <v>14515969</v>
      </c>
      <c r="M19" s="24">
        <v>12253771</v>
      </c>
      <c r="N19" s="24">
        <v>127136343</v>
      </c>
      <c r="O19" s="23">
        <v>153906083</v>
      </c>
      <c r="P19" s="23">
        <v>12172855</v>
      </c>
      <c r="Q19" s="24">
        <v>8800686</v>
      </c>
      <c r="R19" s="24">
        <v>100348265</v>
      </c>
      <c r="S19" s="23">
        <v>121321806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20</v>
      </c>
      <c r="B20" s="15" t="s">
        <v>43</v>
      </c>
      <c r="C20" s="16" t="s">
        <v>44</v>
      </c>
      <c r="D20" s="23">
        <v>152329864</v>
      </c>
      <c r="E20" s="24">
        <v>152993890</v>
      </c>
      <c r="F20" s="24">
        <v>117209866</v>
      </c>
      <c r="G20" s="31">
        <f t="shared" si="1"/>
        <v>0.76610814980911979</v>
      </c>
      <c r="H20" s="23">
        <v>33329276</v>
      </c>
      <c r="I20" s="24">
        <v>3801396</v>
      </c>
      <c r="J20" s="24">
        <v>6981154</v>
      </c>
      <c r="K20" s="23">
        <v>44111826</v>
      </c>
      <c r="L20" s="23">
        <v>8023257</v>
      </c>
      <c r="M20" s="24">
        <v>4070391</v>
      </c>
      <c r="N20" s="24">
        <v>26384767</v>
      </c>
      <c r="O20" s="23">
        <v>38478415</v>
      </c>
      <c r="P20" s="23">
        <v>6999297</v>
      </c>
      <c r="Q20" s="24">
        <v>6290323</v>
      </c>
      <c r="R20" s="24">
        <v>21330005</v>
      </c>
      <c r="S20" s="23">
        <v>34619625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20</v>
      </c>
      <c r="B21" s="15" t="s">
        <v>45</v>
      </c>
      <c r="C21" s="16" t="s">
        <v>46</v>
      </c>
      <c r="D21" s="23">
        <v>322007776</v>
      </c>
      <c r="E21" s="24">
        <v>325101033</v>
      </c>
      <c r="F21" s="24">
        <v>260398449</v>
      </c>
      <c r="G21" s="31">
        <f t="shared" si="1"/>
        <v>0.80097699658801147</v>
      </c>
      <c r="H21" s="23">
        <v>69945685</v>
      </c>
      <c r="I21" s="24">
        <v>5694159</v>
      </c>
      <c r="J21" s="24">
        <v>12061092</v>
      </c>
      <c r="K21" s="23">
        <v>87700936</v>
      </c>
      <c r="L21" s="23">
        <v>10350582</v>
      </c>
      <c r="M21" s="24">
        <v>10165796</v>
      </c>
      <c r="N21" s="24">
        <v>77265845</v>
      </c>
      <c r="O21" s="23">
        <v>97782223</v>
      </c>
      <c r="P21" s="23">
        <v>14760672</v>
      </c>
      <c r="Q21" s="24">
        <v>10495129</v>
      </c>
      <c r="R21" s="24">
        <v>49659489</v>
      </c>
      <c r="S21" s="23">
        <v>74915290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20</v>
      </c>
      <c r="B22" s="15" t="s">
        <v>47</v>
      </c>
      <c r="C22" s="16" t="s">
        <v>48</v>
      </c>
      <c r="D22" s="23">
        <v>213772764</v>
      </c>
      <c r="E22" s="24">
        <v>243972764</v>
      </c>
      <c r="F22" s="24">
        <v>159661478</v>
      </c>
      <c r="G22" s="31">
        <f t="shared" si="1"/>
        <v>0.65442336833959058</v>
      </c>
      <c r="H22" s="23">
        <v>63466372</v>
      </c>
      <c r="I22" s="24">
        <v>4534405</v>
      </c>
      <c r="J22" s="24">
        <v>4291589</v>
      </c>
      <c r="K22" s="23">
        <v>72292366</v>
      </c>
      <c r="L22" s="23">
        <v>4594237</v>
      </c>
      <c r="M22" s="24">
        <v>5471449</v>
      </c>
      <c r="N22" s="24">
        <v>38692034</v>
      </c>
      <c r="O22" s="23">
        <v>48757720</v>
      </c>
      <c r="P22" s="23">
        <v>2265471</v>
      </c>
      <c r="Q22" s="24">
        <v>4915243</v>
      </c>
      <c r="R22" s="24">
        <v>31430678</v>
      </c>
      <c r="S22" s="23">
        <v>38611392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20</v>
      </c>
      <c r="B23" s="15" t="s">
        <v>49</v>
      </c>
      <c r="C23" s="16" t="s">
        <v>50</v>
      </c>
      <c r="D23" s="23">
        <v>511666647</v>
      </c>
      <c r="E23" s="24">
        <v>580215655</v>
      </c>
      <c r="F23" s="24">
        <v>650011855</v>
      </c>
      <c r="G23" s="31">
        <f t="shared" si="1"/>
        <v>1.1202935484393299</v>
      </c>
      <c r="H23" s="23">
        <v>162441441</v>
      </c>
      <c r="I23" s="24">
        <v>24868455</v>
      </c>
      <c r="J23" s="24">
        <v>25400809</v>
      </c>
      <c r="K23" s="23">
        <v>212710705</v>
      </c>
      <c r="L23" s="23">
        <v>36799214</v>
      </c>
      <c r="M23" s="24">
        <v>111224205</v>
      </c>
      <c r="N23" s="24">
        <v>99341900</v>
      </c>
      <c r="O23" s="23">
        <v>247365319</v>
      </c>
      <c r="P23" s="23">
        <v>25987666</v>
      </c>
      <c r="Q23" s="24">
        <v>20778552</v>
      </c>
      <c r="R23" s="24">
        <v>143169613</v>
      </c>
      <c r="S23" s="23">
        <v>189935831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35</v>
      </c>
      <c r="B24" s="15" t="s">
        <v>51</v>
      </c>
      <c r="C24" s="16" t="s">
        <v>52</v>
      </c>
      <c r="D24" s="23">
        <v>2007873576</v>
      </c>
      <c r="E24" s="24">
        <v>2009606924</v>
      </c>
      <c r="F24" s="24">
        <v>2109951643</v>
      </c>
      <c r="G24" s="31">
        <f t="shared" si="1"/>
        <v>1.0499325105828508</v>
      </c>
      <c r="H24" s="23">
        <v>747664907</v>
      </c>
      <c r="I24" s="24">
        <v>44999176</v>
      </c>
      <c r="J24" s="24">
        <v>-37272073</v>
      </c>
      <c r="K24" s="23">
        <v>755392010</v>
      </c>
      <c r="L24" s="23">
        <v>82819965</v>
      </c>
      <c r="M24" s="24">
        <v>96139982</v>
      </c>
      <c r="N24" s="24">
        <v>482909865</v>
      </c>
      <c r="O24" s="23">
        <v>661869812</v>
      </c>
      <c r="P24" s="23">
        <v>98007072</v>
      </c>
      <c r="Q24" s="24">
        <v>43849098</v>
      </c>
      <c r="R24" s="24">
        <v>550833651</v>
      </c>
      <c r="S24" s="23">
        <v>692689821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53</v>
      </c>
      <c r="C25" s="19" t="s">
        <v>0</v>
      </c>
      <c r="D25" s="25">
        <f>SUM(D18:D24)</f>
        <v>4237370709</v>
      </c>
      <c r="E25" s="26">
        <f>SUM(E18:E24)</f>
        <v>4379742733</v>
      </c>
      <c r="F25" s="26">
        <f>SUM(F18:F24)</f>
        <v>4226595583</v>
      </c>
      <c r="G25" s="32">
        <f t="shared" si="1"/>
        <v>0.96503284340285933</v>
      </c>
      <c r="H25" s="25">
        <f t="shared" ref="H25:W25" si="3">SUM(H18:H24)</f>
        <v>1430354429</v>
      </c>
      <c r="I25" s="26">
        <f t="shared" si="3"/>
        <v>106427199</v>
      </c>
      <c r="J25" s="26">
        <f t="shared" si="3"/>
        <v>37042894</v>
      </c>
      <c r="K25" s="25">
        <f t="shared" si="3"/>
        <v>1573824522</v>
      </c>
      <c r="L25" s="25">
        <f t="shared" si="3"/>
        <v>176155070</v>
      </c>
      <c r="M25" s="26">
        <f t="shared" si="3"/>
        <v>258394367</v>
      </c>
      <c r="N25" s="26">
        <f t="shared" si="3"/>
        <v>972851470</v>
      </c>
      <c r="O25" s="25">
        <f t="shared" si="3"/>
        <v>1407400907</v>
      </c>
      <c r="P25" s="25">
        <f t="shared" si="3"/>
        <v>165261970</v>
      </c>
      <c r="Q25" s="26">
        <f t="shared" si="3"/>
        <v>95129031</v>
      </c>
      <c r="R25" s="26">
        <f t="shared" si="3"/>
        <v>984979153</v>
      </c>
      <c r="S25" s="25">
        <f t="shared" si="3"/>
        <v>1245370154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20</v>
      </c>
      <c r="B26" s="15" t="s">
        <v>54</v>
      </c>
      <c r="C26" s="16" t="s">
        <v>55</v>
      </c>
      <c r="D26" s="23">
        <v>503624616</v>
      </c>
      <c r="E26" s="24">
        <v>503624616</v>
      </c>
      <c r="F26" s="24">
        <v>296794287</v>
      </c>
      <c r="G26" s="31">
        <f t="shared" si="1"/>
        <v>0.58931648209983445</v>
      </c>
      <c r="H26" s="23">
        <v>85569653</v>
      </c>
      <c r="I26" s="24">
        <v>38078695</v>
      </c>
      <c r="J26" s="24">
        <v>22132113</v>
      </c>
      <c r="K26" s="23">
        <v>145780461</v>
      </c>
      <c r="L26" s="23">
        <v>21674717</v>
      </c>
      <c r="M26" s="24">
        <v>20508551</v>
      </c>
      <c r="N26" s="24">
        <v>18715892</v>
      </c>
      <c r="O26" s="23">
        <v>60899160</v>
      </c>
      <c r="P26" s="23">
        <v>37581013</v>
      </c>
      <c r="Q26" s="24">
        <v>19775448</v>
      </c>
      <c r="R26" s="24">
        <v>32758205</v>
      </c>
      <c r="S26" s="23">
        <v>90114666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20</v>
      </c>
      <c r="B27" s="15" t="s">
        <v>56</v>
      </c>
      <c r="C27" s="16" t="s">
        <v>57</v>
      </c>
      <c r="D27" s="23">
        <v>287545714</v>
      </c>
      <c r="E27" s="24">
        <v>282802714</v>
      </c>
      <c r="F27" s="24">
        <v>231891382</v>
      </c>
      <c r="G27" s="31">
        <f t="shared" si="1"/>
        <v>0.81997580122233193</v>
      </c>
      <c r="H27" s="23">
        <v>88291229</v>
      </c>
      <c r="I27" s="24">
        <v>1969107</v>
      </c>
      <c r="J27" s="24">
        <v>2280095</v>
      </c>
      <c r="K27" s="23">
        <v>92540431</v>
      </c>
      <c r="L27" s="23">
        <v>5432103</v>
      </c>
      <c r="M27" s="24">
        <v>4044193</v>
      </c>
      <c r="N27" s="24">
        <v>70999587</v>
      </c>
      <c r="O27" s="23">
        <v>80475883</v>
      </c>
      <c r="P27" s="23">
        <v>2027779</v>
      </c>
      <c r="Q27" s="24">
        <v>2495613</v>
      </c>
      <c r="R27" s="24">
        <v>54351676</v>
      </c>
      <c r="S27" s="23">
        <v>58875068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20</v>
      </c>
      <c r="B28" s="15" t="s">
        <v>58</v>
      </c>
      <c r="C28" s="16" t="s">
        <v>59</v>
      </c>
      <c r="D28" s="23">
        <v>247172015</v>
      </c>
      <c r="E28" s="24">
        <v>279472600</v>
      </c>
      <c r="F28" s="24">
        <v>230792105</v>
      </c>
      <c r="G28" s="31">
        <f t="shared" si="1"/>
        <v>0.8258129956210376</v>
      </c>
      <c r="H28" s="23">
        <v>82505394</v>
      </c>
      <c r="I28" s="24">
        <v>8229359</v>
      </c>
      <c r="J28" s="24">
        <v>8728982</v>
      </c>
      <c r="K28" s="23">
        <v>99463735</v>
      </c>
      <c r="L28" s="23">
        <v>6471142</v>
      </c>
      <c r="M28" s="24">
        <v>5553448</v>
      </c>
      <c r="N28" s="24">
        <v>59927051</v>
      </c>
      <c r="O28" s="23">
        <v>71951641</v>
      </c>
      <c r="P28" s="23">
        <v>6906476</v>
      </c>
      <c r="Q28" s="24">
        <v>5966551</v>
      </c>
      <c r="R28" s="24">
        <v>46503702</v>
      </c>
      <c r="S28" s="23">
        <v>59376729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20</v>
      </c>
      <c r="B29" s="15" t="s">
        <v>60</v>
      </c>
      <c r="C29" s="16" t="s">
        <v>61</v>
      </c>
      <c r="D29" s="23">
        <v>253534232</v>
      </c>
      <c r="E29" s="24">
        <v>254836123</v>
      </c>
      <c r="F29" s="24">
        <v>214824569</v>
      </c>
      <c r="G29" s="31">
        <f t="shared" si="1"/>
        <v>0.84299104252186419</v>
      </c>
      <c r="H29" s="23">
        <v>91107275</v>
      </c>
      <c r="I29" s="24">
        <v>1381533</v>
      </c>
      <c r="J29" s="24">
        <v>1742232</v>
      </c>
      <c r="K29" s="23">
        <v>94231040</v>
      </c>
      <c r="L29" s="23">
        <v>1464273</v>
      </c>
      <c r="M29" s="24">
        <v>1201557</v>
      </c>
      <c r="N29" s="24">
        <v>65659376</v>
      </c>
      <c r="O29" s="23">
        <v>68325206</v>
      </c>
      <c r="P29" s="23">
        <v>1438060</v>
      </c>
      <c r="Q29" s="24">
        <v>1305451</v>
      </c>
      <c r="R29" s="24">
        <v>49524812</v>
      </c>
      <c r="S29" s="23">
        <v>52268323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20</v>
      </c>
      <c r="B30" s="15" t="s">
        <v>62</v>
      </c>
      <c r="C30" s="16" t="s">
        <v>63</v>
      </c>
      <c r="D30" s="23">
        <v>166453265</v>
      </c>
      <c r="E30" s="24">
        <v>171165681</v>
      </c>
      <c r="F30" s="24">
        <v>190994087</v>
      </c>
      <c r="G30" s="31">
        <f t="shared" si="1"/>
        <v>1.1158433506305507</v>
      </c>
      <c r="H30" s="23">
        <v>45278015</v>
      </c>
      <c r="I30" s="24">
        <v>52664610</v>
      </c>
      <c r="J30" s="24">
        <v>5610206</v>
      </c>
      <c r="K30" s="23">
        <v>103552831</v>
      </c>
      <c r="L30" s="23">
        <v>5586695</v>
      </c>
      <c r="M30" s="24">
        <v>7388561</v>
      </c>
      <c r="N30" s="24">
        <v>34558049</v>
      </c>
      <c r="O30" s="23">
        <v>47533305</v>
      </c>
      <c r="P30" s="23">
        <v>6845658</v>
      </c>
      <c r="Q30" s="24">
        <v>5553010</v>
      </c>
      <c r="R30" s="24">
        <v>27509283</v>
      </c>
      <c r="S30" s="23">
        <v>39907951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20</v>
      </c>
      <c r="B31" s="15" t="s">
        <v>64</v>
      </c>
      <c r="C31" s="16" t="s">
        <v>65</v>
      </c>
      <c r="D31" s="23">
        <v>1094782574</v>
      </c>
      <c r="E31" s="24">
        <v>1189582473</v>
      </c>
      <c r="F31" s="24">
        <v>1032815723</v>
      </c>
      <c r="G31" s="31">
        <f t="shared" si="1"/>
        <v>0.86821699751119319</v>
      </c>
      <c r="H31" s="23">
        <v>475787243</v>
      </c>
      <c r="I31" s="24">
        <v>52636291</v>
      </c>
      <c r="J31" s="24">
        <v>60003954</v>
      </c>
      <c r="K31" s="23">
        <v>588427488</v>
      </c>
      <c r="L31" s="23">
        <v>49624596</v>
      </c>
      <c r="M31" s="24">
        <v>46548279</v>
      </c>
      <c r="N31" s="24">
        <v>123099096</v>
      </c>
      <c r="O31" s="23">
        <v>219271971</v>
      </c>
      <c r="P31" s="23">
        <v>58745565</v>
      </c>
      <c r="Q31" s="24">
        <v>52364508</v>
      </c>
      <c r="R31" s="24">
        <v>114006191</v>
      </c>
      <c r="S31" s="23">
        <v>225116264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35</v>
      </c>
      <c r="B32" s="15" t="s">
        <v>66</v>
      </c>
      <c r="C32" s="16" t="s">
        <v>67</v>
      </c>
      <c r="D32" s="23">
        <v>1807055243</v>
      </c>
      <c r="E32" s="24">
        <v>1815469619</v>
      </c>
      <c r="F32" s="24">
        <v>1280501589</v>
      </c>
      <c r="G32" s="31">
        <f t="shared" si="1"/>
        <v>0.70532801849106574</v>
      </c>
      <c r="H32" s="23">
        <v>384551388</v>
      </c>
      <c r="I32" s="24">
        <v>64761279</v>
      </c>
      <c r="J32" s="24">
        <v>64845682</v>
      </c>
      <c r="K32" s="23">
        <v>514158349</v>
      </c>
      <c r="L32" s="23">
        <v>66437781</v>
      </c>
      <c r="M32" s="24">
        <v>68872296</v>
      </c>
      <c r="N32" s="24">
        <v>326013100</v>
      </c>
      <c r="O32" s="23">
        <v>461323177</v>
      </c>
      <c r="P32" s="23">
        <v>48524259</v>
      </c>
      <c r="Q32" s="24">
        <v>32637134</v>
      </c>
      <c r="R32" s="24">
        <v>223858670</v>
      </c>
      <c r="S32" s="23">
        <v>305020063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68</v>
      </c>
      <c r="C33" s="19" t="s">
        <v>0</v>
      </c>
      <c r="D33" s="25">
        <f>SUM(D26:D32)</f>
        <v>4360167659</v>
      </c>
      <c r="E33" s="26">
        <f>SUM(E26:E32)</f>
        <v>4496953826</v>
      </c>
      <c r="F33" s="26">
        <f>SUM(F26:F32)</f>
        <v>3478613742</v>
      </c>
      <c r="G33" s="32">
        <f t="shared" si="1"/>
        <v>0.77354891257449165</v>
      </c>
      <c r="H33" s="25">
        <f t="shared" ref="H33:W33" si="4">SUM(H26:H32)</f>
        <v>1253090197</v>
      </c>
      <c r="I33" s="26">
        <f t="shared" si="4"/>
        <v>219720874</v>
      </c>
      <c r="J33" s="26">
        <f t="shared" si="4"/>
        <v>165343264</v>
      </c>
      <c r="K33" s="25">
        <f t="shared" si="4"/>
        <v>1638154335</v>
      </c>
      <c r="L33" s="25">
        <f t="shared" si="4"/>
        <v>156691307</v>
      </c>
      <c r="M33" s="26">
        <f t="shared" si="4"/>
        <v>154116885</v>
      </c>
      <c r="N33" s="26">
        <f t="shared" si="4"/>
        <v>698972151</v>
      </c>
      <c r="O33" s="25">
        <f t="shared" si="4"/>
        <v>1009780343</v>
      </c>
      <c r="P33" s="25">
        <f t="shared" si="4"/>
        <v>162068810</v>
      </c>
      <c r="Q33" s="26">
        <f t="shared" si="4"/>
        <v>120097715</v>
      </c>
      <c r="R33" s="26">
        <f t="shared" si="4"/>
        <v>548512539</v>
      </c>
      <c r="S33" s="25">
        <f t="shared" si="4"/>
        <v>830679064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20</v>
      </c>
      <c r="B34" s="15" t="s">
        <v>69</v>
      </c>
      <c r="C34" s="16" t="s">
        <v>70</v>
      </c>
      <c r="D34" s="23">
        <v>466930807</v>
      </c>
      <c r="E34" s="24">
        <v>425049188</v>
      </c>
      <c r="F34" s="24">
        <v>299720923</v>
      </c>
      <c r="G34" s="31">
        <f t="shared" si="1"/>
        <v>0.70514409028820446</v>
      </c>
      <c r="H34" s="23">
        <v>93562814</v>
      </c>
      <c r="I34" s="24">
        <v>10270019</v>
      </c>
      <c r="J34" s="24">
        <v>11460472</v>
      </c>
      <c r="K34" s="23">
        <v>115293305</v>
      </c>
      <c r="L34" s="23">
        <v>36660083</v>
      </c>
      <c r="M34" s="24">
        <v>6488059</v>
      </c>
      <c r="N34" s="24">
        <v>78522607</v>
      </c>
      <c r="O34" s="23">
        <v>121670749</v>
      </c>
      <c r="P34" s="23">
        <v>-8914772</v>
      </c>
      <c r="Q34" s="24">
        <v>11519334</v>
      </c>
      <c r="R34" s="24">
        <v>60152307</v>
      </c>
      <c r="S34" s="23">
        <v>62756869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20</v>
      </c>
      <c r="B35" s="15" t="s">
        <v>71</v>
      </c>
      <c r="C35" s="16" t="s">
        <v>72</v>
      </c>
      <c r="D35" s="23">
        <v>364702548</v>
      </c>
      <c r="E35" s="24">
        <v>368467018</v>
      </c>
      <c r="F35" s="24">
        <v>561384410</v>
      </c>
      <c r="G35" s="31">
        <f t="shared" si="1"/>
        <v>1.5235675992036823</v>
      </c>
      <c r="H35" s="23">
        <v>365590064</v>
      </c>
      <c r="I35" s="24">
        <v>10300070</v>
      </c>
      <c r="J35" s="24">
        <v>17681764</v>
      </c>
      <c r="K35" s="23">
        <v>393571898</v>
      </c>
      <c r="L35" s="23">
        <v>8446347</v>
      </c>
      <c r="M35" s="24">
        <v>7975440</v>
      </c>
      <c r="N35" s="24">
        <v>75913530</v>
      </c>
      <c r="O35" s="23">
        <v>92335317</v>
      </c>
      <c r="P35" s="23">
        <v>10350506</v>
      </c>
      <c r="Q35" s="24">
        <v>2680821</v>
      </c>
      <c r="R35" s="24">
        <v>62445868</v>
      </c>
      <c r="S35" s="23">
        <v>75477195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20</v>
      </c>
      <c r="B36" s="15" t="s">
        <v>73</v>
      </c>
      <c r="C36" s="16" t="s">
        <v>74</v>
      </c>
      <c r="D36" s="23">
        <v>490072261</v>
      </c>
      <c r="E36" s="24">
        <v>486059583</v>
      </c>
      <c r="F36" s="24">
        <v>377394659</v>
      </c>
      <c r="G36" s="31">
        <f t="shared" si="1"/>
        <v>0.77643702994330221</v>
      </c>
      <c r="H36" s="23">
        <v>88294616</v>
      </c>
      <c r="I36" s="24">
        <v>35495326</v>
      </c>
      <c r="J36" s="24">
        <v>25394139</v>
      </c>
      <c r="K36" s="23">
        <v>149184081</v>
      </c>
      <c r="L36" s="23">
        <v>28059782</v>
      </c>
      <c r="M36" s="24">
        <v>29995641</v>
      </c>
      <c r="N36" s="24">
        <v>59100107</v>
      </c>
      <c r="O36" s="23">
        <v>117155530</v>
      </c>
      <c r="P36" s="23">
        <v>30968840</v>
      </c>
      <c r="Q36" s="24">
        <v>25057873</v>
      </c>
      <c r="R36" s="24">
        <v>55028335</v>
      </c>
      <c r="S36" s="23">
        <v>111055048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35</v>
      </c>
      <c r="B37" s="15" t="s">
        <v>75</v>
      </c>
      <c r="C37" s="16" t="s">
        <v>76</v>
      </c>
      <c r="D37" s="23">
        <v>952997834</v>
      </c>
      <c r="E37" s="24">
        <v>910494868</v>
      </c>
      <c r="F37" s="24">
        <v>754045891</v>
      </c>
      <c r="G37" s="31">
        <f t="shared" si="1"/>
        <v>0.82817148948499075</v>
      </c>
      <c r="H37" s="23">
        <v>199034443</v>
      </c>
      <c r="I37" s="24">
        <v>37654891</v>
      </c>
      <c r="J37" s="24">
        <v>42006072</v>
      </c>
      <c r="K37" s="23">
        <v>278695406</v>
      </c>
      <c r="L37" s="23">
        <v>38163130</v>
      </c>
      <c r="M37" s="24">
        <v>40303175</v>
      </c>
      <c r="N37" s="24">
        <v>175636384</v>
      </c>
      <c r="O37" s="23">
        <v>254102689</v>
      </c>
      <c r="P37" s="23">
        <v>35168092</v>
      </c>
      <c r="Q37" s="24">
        <v>40094469</v>
      </c>
      <c r="R37" s="24">
        <v>145985235</v>
      </c>
      <c r="S37" s="23">
        <v>221247796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77</v>
      </c>
      <c r="C38" s="19" t="s">
        <v>0</v>
      </c>
      <c r="D38" s="25">
        <f>SUM(D34:D37)</f>
        <v>2274703450</v>
      </c>
      <c r="E38" s="26">
        <f>SUM(E34:E37)</f>
        <v>2190070657</v>
      </c>
      <c r="F38" s="26">
        <f>SUM(F34:F37)</f>
        <v>1992545883</v>
      </c>
      <c r="G38" s="32">
        <f t="shared" si="1"/>
        <v>0.90980894914569876</v>
      </c>
      <c r="H38" s="25">
        <f t="shared" ref="H38:W38" si="5">SUM(H34:H37)</f>
        <v>746481937</v>
      </c>
      <c r="I38" s="26">
        <f t="shared" si="5"/>
        <v>93720306</v>
      </c>
      <c r="J38" s="26">
        <f t="shared" si="5"/>
        <v>96542447</v>
      </c>
      <c r="K38" s="25">
        <f t="shared" si="5"/>
        <v>936744690</v>
      </c>
      <c r="L38" s="25">
        <f t="shared" si="5"/>
        <v>111329342</v>
      </c>
      <c r="M38" s="26">
        <f t="shared" si="5"/>
        <v>84762315</v>
      </c>
      <c r="N38" s="26">
        <f t="shared" si="5"/>
        <v>389172628</v>
      </c>
      <c r="O38" s="25">
        <f t="shared" si="5"/>
        <v>585264285</v>
      </c>
      <c r="P38" s="25">
        <f t="shared" si="5"/>
        <v>67572666</v>
      </c>
      <c r="Q38" s="26">
        <f t="shared" si="5"/>
        <v>79352497</v>
      </c>
      <c r="R38" s="26">
        <f t="shared" si="5"/>
        <v>323611745</v>
      </c>
      <c r="S38" s="25">
        <f t="shared" si="5"/>
        <v>470536908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20</v>
      </c>
      <c r="B39" s="15" t="s">
        <v>78</v>
      </c>
      <c r="C39" s="16" t="s">
        <v>79</v>
      </c>
      <c r="D39" s="23">
        <v>453171408</v>
      </c>
      <c r="E39" s="24">
        <v>463627549</v>
      </c>
      <c r="F39" s="24">
        <v>423250179</v>
      </c>
      <c r="G39" s="31">
        <f t="shared" si="1"/>
        <v>0.91290989914837872</v>
      </c>
      <c r="H39" s="23">
        <v>167125452</v>
      </c>
      <c r="I39" s="24">
        <v>5975884</v>
      </c>
      <c r="J39" s="24">
        <v>5864762</v>
      </c>
      <c r="K39" s="23">
        <v>178966098</v>
      </c>
      <c r="L39" s="23">
        <v>9314240</v>
      </c>
      <c r="M39" s="24">
        <v>5530296</v>
      </c>
      <c r="N39" s="24">
        <v>123717145</v>
      </c>
      <c r="O39" s="23">
        <v>138561681</v>
      </c>
      <c r="P39" s="23">
        <v>6461357</v>
      </c>
      <c r="Q39" s="24">
        <v>5881981</v>
      </c>
      <c r="R39" s="24">
        <v>93379062</v>
      </c>
      <c r="S39" s="23">
        <v>105722400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20</v>
      </c>
      <c r="B40" s="15" t="s">
        <v>80</v>
      </c>
      <c r="C40" s="16" t="s">
        <v>81</v>
      </c>
      <c r="D40" s="23">
        <v>383573041</v>
      </c>
      <c r="E40" s="24">
        <v>358038390</v>
      </c>
      <c r="F40" s="24">
        <v>231328603</v>
      </c>
      <c r="G40" s="31">
        <f t="shared" si="1"/>
        <v>0.64609999782425565</v>
      </c>
      <c r="H40" s="23">
        <v>86780303</v>
      </c>
      <c r="I40" s="24">
        <v>17643715</v>
      </c>
      <c r="J40" s="24">
        <v>1849452</v>
      </c>
      <c r="K40" s="23">
        <v>106273470</v>
      </c>
      <c r="L40" s="23">
        <v>3458708</v>
      </c>
      <c r="M40" s="24">
        <v>3495154</v>
      </c>
      <c r="N40" s="24">
        <v>66787499</v>
      </c>
      <c r="O40" s="23">
        <v>73741361</v>
      </c>
      <c r="P40" s="23">
        <v>-3926911</v>
      </c>
      <c r="Q40" s="24">
        <v>1174163</v>
      </c>
      <c r="R40" s="24">
        <v>54066520</v>
      </c>
      <c r="S40" s="23">
        <v>51313772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20</v>
      </c>
      <c r="B41" s="15" t="s">
        <v>82</v>
      </c>
      <c r="C41" s="16" t="s">
        <v>83</v>
      </c>
      <c r="D41" s="23">
        <v>477958154</v>
      </c>
      <c r="E41" s="24">
        <v>534707396</v>
      </c>
      <c r="F41" s="24">
        <v>514103376</v>
      </c>
      <c r="G41" s="31">
        <f t="shared" si="1"/>
        <v>0.96146673834300211</v>
      </c>
      <c r="H41" s="23">
        <v>156240801</v>
      </c>
      <c r="I41" s="24">
        <v>8887425</v>
      </c>
      <c r="J41" s="24">
        <v>57410768</v>
      </c>
      <c r="K41" s="23">
        <v>222538994</v>
      </c>
      <c r="L41" s="23">
        <v>19864156</v>
      </c>
      <c r="M41" s="24">
        <v>4833679</v>
      </c>
      <c r="N41" s="24">
        <v>162519633</v>
      </c>
      <c r="O41" s="23">
        <v>187217468</v>
      </c>
      <c r="P41" s="23">
        <v>4816109</v>
      </c>
      <c r="Q41" s="24">
        <v>4685493</v>
      </c>
      <c r="R41" s="24">
        <v>94845312</v>
      </c>
      <c r="S41" s="23">
        <v>104346914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20</v>
      </c>
      <c r="B42" s="15" t="s">
        <v>84</v>
      </c>
      <c r="C42" s="16" t="s">
        <v>85</v>
      </c>
      <c r="D42" s="23">
        <v>356282419</v>
      </c>
      <c r="E42" s="24">
        <v>332494669</v>
      </c>
      <c r="F42" s="24">
        <v>305086198</v>
      </c>
      <c r="G42" s="31">
        <f t="shared" si="1"/>
        <v>0.91756718661856196</v>
      </c>
      <c r="H42" s="23">
        <v>143517795</v>
      </c>
      <c r="I42" s="24">
        <v>3528071</v>
      </c>
      <c r="J42" s="24">
        <v>2907199</v>
      </c>
      <c r="K42" s="23">
        <v>149953065</v>
      </c>
      <c r="L42" s="23">
        <v>2355126</v>
      </c>
      <c r="M42" s="24">
        <v>1110963</v>
      </c>
      <c r="N42" s="24">
        <v>81142534</v>
      </c>
      <c r="O42" s="23">
        <v>84608623</v>
      </c>
      <c r="P42" s="23">
        <v>1959387</v>
      </c>
      <c r="Q42" s="24">
        <v>2001496</v>
      </c>
      <c r="R42" s="24">
        <v>66563627</v>
      </c>
      <c r="S42" s="23">
        <v>70524510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20</v>
      </c>
      <c r="B43" s="15" t="s">
        <v>86</v>
      </c>
      <c r="C43" s="16" t="s">
        <v>87</v>
      </c>
      <c r="D43" s="23">
        <v>1924619251</v>
      </c>
      <c r="E43" s="24">
        <v>1942365518</v>
      </c>
      <c r="F43" s="24">
        <v>1421799433</v>
      </c>
      <c r="G43" s="31">
        <f t="shared" si="1"/>
        <v>0.73199375700614144</v>
      </c>
      <c r="H43" s="23">
        <v>654113791</v>
      </c>
      <c r="I43" s="24">
        <v>77189954</v>
      </c>
      <c r="J43" s="24">
        <v>54192642</v>
      </c>
      <c r="K43" s="23">
        <v>785496387</v>
      </c>
      <c r="L43" s="23">
        <v>63374210</v>
      </c>
      <c r="M43" s="24">
        <v>64077396</v>
      </c>
      <c r="N43" s="24">
        <v>214391633</v>
      </c>
      <c r="O43" s="23">
        <v>341843239</v>
      </c>
      <c r="P43" s="23">
        <v>57787023</v>
      </c>
      <c r="Q43" s="24">
        <v>61558828</v>
      </c>
      <c r="R43" s="24">
        <v>175113956</v>
      </c>
      <c r="S43" s="23">
        <v>294459807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35</v>
      </c>
      <c r="B44" s="15" t="s">
        <v>88</v>
      </c>
      <c r="C44" s="16" t="s">
        <v>89</v>
      </c>
      <c r="D44" s="23">
        <v>1893036410</v>
      </c>
      <c r="E44" s="24">
        <v>1905836410</v>
      </c>
      <c r="F44" s="24">
        <v>1591301311</v>
      </c>
      <c r="G44" s="31">
        <f t="shared" si="1"/>
        <v>0.83496217337982326</v>
      </c>
      <c r="H44" s="23">
        <v>548555385</v>
      </c>
      <c r="I44" s="24">
        <v>38630009</v>
      </c>
      <c r="J44" s="24">
        <v>35468050</v>
      </c>
      <c r="K44" s="23">
        <v>622653444</v>
      </c>
      <c r="L44" s="23">
        <v>34532936</v>
      </c>
      <c r="M44" s="24">
        <v>34860578</v>
      </c>
      <c r="N44" s="24">
        <v>463133868</v>
      </c>
      <c r="O44" s="23">
        <v>532527382</v>
      </c>
      <c r="P44" s="23">
        <v>49183784</v>
      </c>
      <c r="Q44" s="24">
        <v>32203810</v>
      </c>
      <c r="R44" s="24">
        <v>354732891</v>
      </c>
      <c r="S44" s="23">
        <v>436120485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90</v>
      </c>
      <c r="C45" s="19" t="s">
        <v>0</v>
      </c>
      <c r="D45" s="25">
        <f>SUM(D39:D44)</f>
        <v>5488640683</v>
      </c>
      <c r="E45" s="26">
        <f>SUM(E39:E44)</f>
        <v>5537069932</v>
      </c>
      <c r="F45" s="26">
        <f>SUM(F39:F44)</f>
        <v>4486869100</v>
      </c>
      <c r="G45" s="32">
        <f t="shared" si="1"/>
        <v>0.81033274910785436</v>
      </c>
      <c r="H45" s="25">
        <f t="shared" ref="H45:W45" si="6">SUM(H39:H44)</f>
        <v>1756333527</v>
      </c>
      <c r="I45" s="26">
        <f t="shared" si="6"/>
        <v>151855058</v>
      </c>
      <c r="J45" s="26">
        <f t="shared" si="6"/>
        <v>157692873</v>
      </c>
      <c r="K45" s="25">
        <f t="shared" si="6"/>
        <v>2065881458</v>
      </c>
      <c r="L45" s="25">
        <f t="shared" si="6"/>
        <v>132899376</v>
      </c>
      <c r="M45" s="26">
        <f t="shared" si="6"/>
        <v>113908066</v>
      </c>
      <c r="N45" s="26">
        <f t="shared" si="6"/>
        <v>1111692312</v>
      </c>
      <c r="O45" s="25">
        <f t="shared" si="6"/>
        <v>1358499754</v>
      </c>
      <c r="P45" s="25">
        <f t="shared" si="6"/>
        <v>116280749</v>
      </c>
      <c r="Q45" s="26">
        <f t="shared" si="6"/>
        <v>107505771</v>
      </c>
      <c r="R45" s="26">
        <f t="shared" si="6"/>
        <v>838701368</v>
      </c>
      <c r="S45" s="25">
        <f t="shared" si="6"/>
        <v>1062487888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20</v>
      </c>
      <c r="B46" s="15" t="s">
        <v>91</v>
      </c>
      <c r="C46" s="16" t="s">
        <v>92</v>
      </c>
      <c r="D46" s="23">
        <v>594609785</v>
      </c>
      <c r="E46" s="24">
        <v>595287785</v>
      </c>
      <c r="F46" s="24">
        <v>524836876</v>
      </c>
      <c r="G46" s="31">
        <f t="shared" si="1"/>
        <v>0.88165235239960449</v>
      </c>
      <c r="H46" s="23">
        <v>183554050</v>
      </c>
      <c r="I46" s="24">
        <v>27090294</v>
      </c>
      <c r="J46" s="24">
        <v>19361062</v>
      </c>
      <c r="K46" s="23">
        <v>230005406</v>
      </c>
      <c r="L46" s="23">
        <v>18206964</v>
      </c>
      <c r="M46" s="24">
        <v>25834112</v>
      </c>
      <c r="N46" s="24">
        <v>120607559</v>
      </c>
      <c r="O46" s="23">
        <v>164648635</v>
      </c>
      <c r="P46" s="23">
        <v>14897451</v>
      </c>
      <c r="Q46" s="24">
        <v>16936933</v>
      </c>
      <c r="R46" s="24">
        <v>98348451</v>
      </c>
      <c r="S46" s="23">
        <v>130182835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20</v>
      </c>
      <c r="B47" s="15" t="s">
        <v>93</v>
      </c>
      <c r="C47" s="16" t="s">
        <v>94</v>
      </c>
      <c r="D47" s="23">
        <v>410936281</v>
      </c>
      <c r="E47" s="24">
        <v>487489652</v>
      </c>
      <c r="F47" s="24">
        <v>414990498</v>
      </c>
      <c r="G47" s="31">
        <f t="shared" si="1"/>
        <v>0.85128062985016961</v>
      </c>
      <c r="H47" s="23">
        <v>184972606</v>
      </c>
      <c r="I47" s="24">
        <v>6711071</v>
      </c>
      <c r="J47" s="24">
        <v>8179526</v>
      </c>
      <c r="K47" s="23">
        <v>199863203</v>
      </c>
      <c r="L47" s="23">
        <v>4238945</v>
      </c>
      <c r="M47" s="24">
        <v>19543624</v>
      </c>
      <c r="N47" s="24">
        <v>103330030</v>
      </c>
      <c r="O47" s="23">
        <v>127112599</v>
      </c>
      <c r="P47" s="23">
        <v>5522593</v>
      </c>
      <c r="Q47" s="24">
        <v>4738754</v>
      </c>
      <c r="R47" s="24">
        <v>77753349</v>
      </c>
      <c r="S47" s="23">
        <v>88014696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20</v>
      </c>
      <c r="B48" s="15" t="s">
        <v>95</v>
      </c>
      <c r="C48" s="16" t="s">
        <v>96</v>
      </c>
      <c r="D48" s="23">
        <v>534005916</v>
      </c>
      <c r="E48" s="24">
        <v>543140087</v>
      </c>
      <c r="F48" s="24">
        <v>506834707</v>
      </c>
      <c r="G48" s="31">
        <f t="shared" si="1"/>
        <v>0.93315650811095441</v>
      </c>
      <c r="H48" s="23">
        <v>190920180</v>
      </c>
      <c r="I48" s="24">
        <v>14546471</v>
      </c>
      <c r="J48" s="24">
        <v>21082192</v>
      </c>
      <c r="K48" s="23">
        <v>226548843</v>
      </c>
      <c r="L48" s="23">
        <v>16502889</v>
      </c>
      <c r="M48" s="24">
        <v>13220832</v>
      </c>
      <c r="N48" s="24">
        <v>129646313</v>
      </c>
      <c r="O48" s="23">
        <v>159370034</v>
      </c>
      <c r="P48" s="23">
        <v>10949602</v>
      </c>
      <c r="Q48" s="24">
        <v>13628697</v>
      </c>
      <c r="R48" s="24">
        <v>96337531</v>
      </c>
      <c r="S48" s="23">
        <v>120915830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20</v>
      </c>
      <c r="B49" s="15" t="s">
        <v>97</v>
      </c>
      <c r="C49" s="16" t="s">
        <v>98</v>
      </c>
      <c r="D49" s="23">
        <v>321992972</v>
      </c>
      <c r="E49" s="24">
        <v>328262455</v>
      </c>
      <c r="F49" s="24">
        <v>195738633</v>
      </c>
      <c r="G49" s="31">
        <f t="shared" si="1"/>
        <v>0.5962869954165182</v>
      </c>
      <c r="H49" s="23">
        <v>89754346</v>
      </c>
      <c r="I49" s="24">
        <v>1123468</v>
      </c>
      <c r="J49" s="24">
        <v>1310361</v>
      </c>
      <c r="K49" s="23">
        <v>92188175</v>
      </c>
      <c r="L49" s="23">
        <v>2207701</v>
      </c>
      <c r="M49" s="24">
        <v>680158</v>
      </c>
      <c r="N49" s="24">
        <v>55323729</v>
      </c>
      <c r="O49" s="23">
        <v>58211588</v>
      </c>
      <c r="P49" s="23">
        <v>1199481</v>
      </c>
      <c r="Q49" s="24">
        <v>1469465</v>
      </c>
      <c r="R49" s="24">
        <v>42669924</v>
      </c>
      <c r="S49" s="23">
        <v>45338870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35</v>
      </c>
      <c r="B50" s="15" t="s">
        <v>99</v>
      </c>
      <c r="C50" s="16" t="s">
        <v>100</v>
      </c>
      <c r="D50" s="23">
        <v>1138659354</v>
      </c>
      <c r="E50" s="24">
        <v>1182916060</v>
      </c>
      <c r="F50" s="24">
        <v>981803112</v>
      </c>
      <c r="G50" s="31">
        <f t="shared" si="1"/>
        <v>0.82998544461388069</v>
      </c>
      <c r="H50" s="23">
        <v>357966108</v>
      </c>
      <c r="I50" s="24">
        <v>22824791</v>
      </c>
      <c r="J50" s="24">
        <v>16174328</v>
      </c>
      <c r="K50" s="23">
        <v>396965227</v>
      </c>
      <c r="L50" s="23">
        <v>17522586</v>
      </c>
      <c r="M50" s="24">
        <v>15218957</v>
      </c>
      <c r="N50" s="24">
        <v>294274007</v>
      </c>
      <c r="O50" s="23">
        <v>327015550</v>
      </c>
      <c r="P50" s="23">
        <v>17339898</v>
      </c>
      <c r="Q50" s="24">
        <v>16502660</v>
      </c>
      <c r="R50" s="24">
        <v>223979777</v>
      </c>
      <c r="S50" s="23">
        <v>257822335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101</v>
      </c>
      <c r="C51" s="19" t="s">
        <v>0</v>
      </c>
      <c r="D51" s="25">
        <f>SUM(D46:D50)</f>
        <v>3000204308</v>
      </c>
      <c r="E51" s="26">
        <f>SUM(E46:E50)</f>
        <v>3137096039</v>
      </c>
      <c r="F51" s="26">
        <f>SUM(F46:F50)</f>
        <v>2624203826</v>
      </c>
      <c r="G51" s="32">
        <f t="shared" si="1"/>
        <v>0.83650732823484342</v>
      </c>
      <c r="H51" s="25">
        <f t="shared" ref="H51:W51" si="7">SUM(H46:H50)</f>
        <v>1007167290</v>
      </c>
      <c r="I51" s="26">
        <f t="shared" si="7"/>
        <v>72296095</v>
      </c>
      <c r="J51" s="26">
        <f t="shared" si="7"/>
        <v>66107469</v>
      </c>
      <c r="K51" s="25">
        <f t="shared" si="7"/>
        <v>1145570854</v>
      </c>
      <c r="L51" s="25">
        <f t="shared" si="7"/>
        <v>58679085</v>
      </c>
      <c r="M51" s="26">
        <f t="shared" si="7"/>
        <v>74497683</v>
      </c>
      <c r="N51" s="26">
        <f t="shared" si="7"/>
        <v>703181638</v>
      </c>
      <c r="O51" s="25">
        <f t="shared" si="7"/>
        <v>836358406</v>
      </c>
      <c r="P51" s="25">
        <f t="shared" si="7"/>
        <v>49909025</v>
      </c>
      <c r="Q51" s="26">
        <f t="shared" si="7"/>
        <v>53276509</v>
      </c>
      <c r="R51" s="26">
        <f t="shared" si="7"/>
        <v>539089032</v>
      </c>
      <c r="S51" s="25">
        <f t="shared" si="7"/>
        <v>642274566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54874201469</v>
      </c>
      <c r="E52" s="26">
        <f>SUM(E6:E7,E9:E16,E18:E24,E26:E32,E34:E37,E39:E44,E46:E50)</f>
        <v>54753483679</v>
      </c>
      <c r="F52" s="26">
        <f>SUM(F6:F7,F9:F16,F18:F24,F26:F32,F34:F37,F39:F44,F46:F50)</f>
        <v>36109615875</v>
      </c>
      <c r="G52" s="32">
        <f t="shared" si="1"/>
        <v>0.65949440014991012</v>
      </c>
      <c r="H52" s="25">
        <f t="shared" ref="H52:W52" si="8">SUM(H6:H7,H9:H16,H18:H24,H26:H32,H34:H37,H39:H44,H46:H50)</f>
        <v>14376849906</v>
      </c>
      <c r="I52" s="26">
        <f t="shared" si="8"/>
        <v>2039736820</v>
      </c>
      <c r="J52" s="26">
        <f t="shared" si="8"/>
        <v>2524965001</v>
      </c>
      <c r="K52" s="25">
        <f t="shared" si="8"/>
        <v>18941551727</v>
      </c>
      <c r="L52" s="25">
        <f t="shared" si="8"/>
        <v>1599722456</v>
      </c>
      <c r="M52" s="26">
        <f t="shared" si="8"/>
        <v>1669505920</v>
      </c>
      <c r="N52" s="26">
        <f t="shared" si="8"/>
        <v>5957369628</v>
      </c>
      <c r="O52" s="25">
        <f t="shared" si="8"/>
        <v>9226598004</v>
      </c>
      <c r="P52" s="25">
        <f t="shared" si="8"/>
        <v>1442253938</v>
      </c>
      <c r="Q52" s="26">
        <f t="shared" si="8"/>
        <v>1445138851</v>
      </c>
      <c r="R52" s="26">
        <f t="shared" si="8"/>
        <v>5054073355</v>
      </c>
      <c r="S52" s="25">
        <f t="shared" si="8"/>
        <v>7941466144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14</v>
      </c>
      <c r="B55" s="15" t="s">
        <v>104</v>
      </c>
      <c r="C55" s="16" t="s">
        <v>105</v>
      </c>
      <c r="D55" s="23">
        <v>11640586868</v>
      </c>
      <c r="E55" s="24">
        <v>11630928880</v>
      </c>
      <c r="F55" s="24">
        <v>8402346105</v>
      </c>
      <c r="G55" s="31">
        <f t="shared" ref="G55:G83" si="9">IF(($E55      =0),0,($F55      /$E55      ))</f>
        <v>0.72241402141563094</v>
      </c>
      <c r="H55" s="23">
        <v>1337370941</v>
      </c>
      <c r="I55" s="24">
        <v>1100060362</v>
      </c>
      <c r="J55" s="24">
        <v>793005542</v>
      </c>
      <c r="K55" s="23">
        <v>3230436845</v>
      </c>
      <c r="L55" s="23">
        <v>602798670</v>
      </c>
      <c r="M55" s="24">
        <v>750985024</v>
      </c>
      <c r="N55" s="24">
        <v>1218735693</v>
      </c>
      <c r="O55" s="23">
        <v>2572519387</v>
      </c>
      <c r="P55" s="23">
        <v>717057824</v>
      </c>
      <c r="Q55" s="24">
        <v>700779987</v>
      </c>
      <c r="R55" s="24">
        <v>1181552062</v>
      </c>
      <c r="S55" s="23">
        <v>2599389873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19</v>
      </c>
      <c r="C56" s="19" t="s">
        <v>0</v>
      </c>
      <c r="D56" s="25">
        <f>D55</f>
        <v>11640586868</v>
      </c>
      <c r="E56" s="26">
        <f>E55</f>
        <v>11630928880</v>
      </c>
      <c r="F56" s="26">
        <f>F55</f>
        <v>8402346105</v>
      </c>
      <c r="G56" s="32">
        <f t="shared" si="9"/>
        <v>0.72241402141563094</v>
      </c>
      <c r="H56" s="25">
        <f t="shared" ref="H56:W56" si="10">H55</f>
        <v>1337370941</v>
      </c>
      <c r="I56" s="26">
        <f t="shared" si="10"/>
        <v>1100060362</v>
      </c>
      <c r="J56" s="26">
        <f t="shared" si="10"/>
        <v>793005542</v>
      </c>
      <c r="K56" s="25">
        <f t="shared" si="10"/>
        <v>3230436845</v>
      </c>
      <c r="L56" s="25">
        <f t="shared" si="10"/>
        <v>602798670</v>
      </c>
      <c r="M56" s="26">
        <f t="shared" si="10"/>
        <v>750985024</v>
      </c>
      <c r="N56" s="26">
        <f t="shared" si="10"/>
        <v>1218735693</v>
      </c>
      <c r="O56" s="25">
        <f t="shared" si="10"/>
        <v>2572519387</v>
      </c>
      <c r="P56" s="25">
        <f t="shared" si="10"/>
        <v>717057824</v>
      </c>
      <c r="Q56" s="26">
        <f t="shared" si="10"/>
        <v>700779987</v>
      </c>
      <c r="R56" s="26">
        <f t="shared" si="10"/>
        <v>1181552062</v>
      </c>
      <c r="S56" s="25">
        <f t="shared" si="10"/>
        <v>2599389873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20</v>
      </c>
      <c r="B57" s="15" t="s">
        <v>106</v>
      </c>
      <c r="C57" s="16" t="s">
        <v>107</v>
      </c>
      <c r="D57" s="23">
        <v>249805269</v>
      </c>
      <c r="E57" s="24">
        <v>253103718</v>
      </c>
      <c r="F57" s="24">
        <v>200465377</v>
      </c>
      <c r="G57" s="31">
        <f t="shared" si="9"/>
        <v>0.79202857462567977</v>
      </c>
      <c r="H57" s="23">
        <v>46834344</v>
      </c>
      <c r="I57" s="24">
        <v>16343418</v>
      </c>
      <c r="J57" s="24">
        <v>14316601</v>
      </c>
      <c r="K57" s="23">
        <v>77494363</v>
      </c>
      <c r="L57" s="23">
        <v>12802373</v>
      </c>
      <c r="M57" s="24">
        <v>13691950</v>
      </c>
      <c r="N57" s="24">
        <v>36035769</v>
      </c>
      <c r="O57" s="23">
        <v>62530092</v>
      </c>
      <c r="P57" s="23">
        <v>14060544</v>
      </c>
      <c r="Q57" s="24">
        <v>13409409</v>
      </c>
      <c r="R57" s="24">
        <v>32970969</v>
      </c>
      <c r="S57" s="23">
        <v>60440922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20</v>
      </c>
      <c r="B58" s="15" t="s">
        <v>108</v>
      </c>
      <c r="C58" s="16" t="s">
        <v>109</v>
      </c>
      <c r="D58" s="23">
        <v>477931227</v>
      </c>
      <c r="E58" s="24">
        <v>466282949</v>
      </c>
      <c r="F58" s="24">
        <v>198514293</v>
      </c>
      <c r="G58" s="31">
        <f t="shared" si="9"/>
        <v>0.42573783456104891</v>
      </c>
      <c r="H58" s="23">
        <v>24588530</v>
      </c>
      <c r="I58" s="24">
        <v>-28936449</v>
      </c>
      <c r="J58" s="24">
        <v>14058696</v>
      </c>
      <c r="K58" s="23">
        <v>9710777</v>
      </c>
      <c r="L58" s="23">
        <v>12432592</v>
      </c>
      <c r="M58" s="24">
        <v>20473967</v>
      </c>
      <c r="N58" s="24">
        <v>48039967</v>
      </c>
      <c r="O58" s="23">
        <v>80946526</v>
      </c>
      <c r="P58" s="23">
        <v>30026461</v>
      </c>
      <c r="Q58" s="24">
        <v>21227363</v>
      </c>
      <c r="R58" s="24">
        <v>56603166</v>
      </c>
      <c r="S58" s="23">
        <v>107856990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20</v>
      </c>
      <c r="B59" s="15" t="s">
        <v>110</v>
      </c>
      <c r="C59" s="16" t="s">
        <v>111</v>
      </c>
      <c r="D59" s="23">
        <v>259933248</v>
      </c>
      <c r="E59" s="24">
        <v>259933248</v>
      </c>
      <c r="F59" s="24">
        <v>37542922</v>
      </c>
      <c r="G59" s="31">
        <f t="shared" si="9"/>
        <v>0.14443293533576743</v>
      </c>
      <c r="H59" s="23">
        <v>0</v>
      </c>
      <c r="I59" s="24">
        <v>15472372</v>
      </c>
      <c r="J59" s="24">
        <v>-3316960</v>
      </c>
      <c r="K59" s="23">
        <v>12155412</v>
      </c>
      <c r="L59" s="23">
        <v>0</v>
      </c>
      <c r="M59" s="24">
        <v>12127405</v>
      </c>
      <c r="N59" s="24">
        <v>0</v>
      </c>
      <c r="O59" s="23">
        <v>12127405</v>
      </c>
      <c r="P59" s="23">
        <v>0</v>
      </c>
      <c r="Q59" s="24">
        <v>13260105</v>
      </c>
      <c r="R59" s="24">
        <v>0</v>
      </c>
      <c r="S59" s="23">
        <v>13260105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35</v>
      </c>
      <c r="B60" s="15" t="s">
        <v>112</v>
      </c>
      <c r="C60" s="16" t="s">
        <v>113</v>
      </c>
      <c r="D60" s="23">
        <v>66395999</v>
      </c>
      <c r="E60" s="24">
        <v>71648499</v>
      </c>
      <c r="F60" s="24">
        <v>58236746</v>
      </c>
      <c r="G60" s="31">
        <f t="shared" si="9"/>
        <v>0.81281180782307805</v>
      </c>
      <c r="H60" s="23">
        <v>23255414</v>
      </c>
      <c r="I60" s="24">
        <v>886481</v>
      </c>
      <c r="J60" s="24">
        <v>859965</v>
      </c>
      <c r="K60" s="23">
        <v>25001860</v>
      </c>
      <c r="L60" s="23">
        <v>749297</v>
      </c>
      <c r="M60" s="24">
        <v>985518</v>
      </c>
      <c r="N60" s="24">
        <v>11810648</v>
      </c>
      <c r="O60" s="23">
        <v>13545463</v>
      </c>
      <c r="P60" s="23">
        <v>554456</v>
      </c>
      <c r="Q60" s="24">
        <v>889175</v>
      </c>
      <c r="R60" s="24">
        <v>18245792</v>
      </c>
      <c r="S60" s="23">
        <v>19689423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114</v>
      </c>
      <c r="C61" s="19" t="s">
        <v>0</v>
      </c>
      <c r="D61" s="25">
        <f>SUM(D57:D60)</f>
        <v>1054065743</v>
      </c>
      <c r="E61" s="26">
        <f>SUM(E57:E60)</f>
        <v>1050968414</v>
      </c>
      <c r="F61" s="26">
        <f>SUM(F57:F60)</f>
        <v>494759338</v>
      </c>
      <c r="G61" s="32">
        <f t="shared" si="9"/>
        <v>0.47076518324365169</v>
      </c>
      <c r="H61" s="25">
        <f t="shared" ref="H61:W61" si="11">SUM(H57:H60)</f>
        <v>94678288</v>
      </c>
      <c r="I61" s="26">
        <f t="shared" si="11"/>
        <v>3765822</v>
      </c>
      <c r="J61" s="26">
        <f t="shared" si="11"/>
        <v>25918302</v>
      </c>
      <c r="K61" s="25">
        <f t="shared" si="11"/>
        <v>124362412</v>
      </c>
      <c r="L61" s="25">
        <f t="shared" si="11"/>
        <v>25984262</v>
      </c>
      <c r="M61" s="26">
        <f t="shared" si="11"/>
        <v>47278840</v>
      </c>
      <c r="N61" s="26">
        <f t="shared" si="11"/>
        <v>95886384</v>
      </c>
      <c r="O61" s="25">
        <f t="shared" si="11"/>
        <v>169149486</v>
      </c>
      <c r="P61" s="25">
        <f t="shared" si="11"/>
        <v>44641461</v>
      </c>
      <c r="Q61" s="26">
        <f t="shared" si="11"/>
        <v>48786052</v>
      </c>
      <c r="R61" s="26">
        <f t="shared" si="11"/>
        <v>107819927</v>
      </c>
      <c r="S61" s="25">
        <f t="shared" si="11"/>
        <v>201247440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20</v>
      </c>
      <c r="B62" s="15" t="s">
        <v>115</v>
      </c>
      <c r="C62" s="16" t="s">
        <v>116</v>
      </c>
      <c r="D62" s="23">
        <v>450903245</v>
      </c>
      <c r="E62" s="24">
        <v>451713245</v>
      </c>
      <c r="F62" s="24">
        <v>254261983</v>
      </c>
      <c r="G62" s="31">
        <f t="shared" si="9"/>
        <v>0.56288361214646254</v>
      </c>
      <c r="H62" s="23">
        <v>27678007</v>
      </c>
      <c r="I62" s="24">
        <v>27497890</v>
      </c>
      <c r="J62" s="24">
        <v>28871824</v>
      </c>
      <c r="K62" s="23">
        <v>84047721</v>
      </c>
      <c r="L62" s="23">
        <v>28583383</v>
      </c>
      <c r="M62" s="24">
        <v>27615346</v>
      </c>
      <c r="N62" s="24">
        <v>28370556</v>
      </c>
      <c r="O62" s="23">
        <v>84569285</v>
      </c>
      <c r="P62" s="23">
        <v>28487060</v>
      </c>
      <c r="Q62" s="24">
        <v>27367109</v>
      </c>
      <c r="R62" s="24">
        <v>29790808</v>
      </c>
      <c r="S62" s="23">
        <v>85644977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20</v>
      </c>
      <c r="B63" s="15" t="s">
        <v>117</v>
      </c>
      <c r="C63" s="16" t="s">
        <v>118</v>
      </c>
      <c r="D63" s="23">
        <v>307279984</v>
      </c>
      <c r="E63" s="24">
        <v>306216689</v>
      </c>
      <c r="F63" s="24">
        <v>203025255</v>
      </c>
      <c r="G63" s="31">
        <f t="shared" si="9"/>
        <v>0.66301172435444888</v>
      </c>
      <c r="H63" s="23">
        <v>12001959</v>
      </c>
      <c r="I63" s="24">
        <v>50529041</v>
      </c>
      <c r="J63" s="24">
        <v>16631627</v>
      </c>
      <c r="K63" s="23">
        <v>79162627</v>
      </c>
      <c r="L63" s="23">
        <v>18743893</v>
      </c>
      <c r="M63" s="24">
        <v>15890979</v>
      </c>
      <c r="N63" s="24">
        <v>19446896</v>
      </c>
      <c r="O63" s="23">
        <v>54081768</v>
      </c>
      <c r="P63" s="23">
        <v>15176456</v>
      </c>
      <c r="Q63" s="24">
        <v>29084744</v>
      </c>
      <c r="R63" s="24">
        <v>25519660</v>
      </c>
      <c r="S63" s="23">
        <v>69780860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20</v>
      </c>
      <c r="B64" s="15" t="s">
        <v>119</v>
      </c>
      <c r="C64" s="16" t="s">
        <v>120</v>
      </c>
      <c r="D64" s="23">
        <v>332859947</v>
      </c>
      <c r="E64" s="24">
        <v>311475447</v>
      </c>
      <c r="F64" s="24">
        <v>215860247</v>
      </c>
      <c r="G64" s="31">
        <f t="shared" si="9"/>
        <v>0.69302492083750022</v>
      </c>
      <c r="H64" s="23">
        <v>73696380</v>
      </c>
      <c r="I64" s="24">
        <v>10119328</v>
      </c>
      <c r="J64" s="24">
        <v>10428563</v>
      </c>
      <c r="K64" s="23">
        <v>94244271</v>
      </c>
      <c r="L64" s="23">
        <v>9511071</v>
      </c>
      <c r="M64" s="24">
        <v>11982163</v>
      </c>
      <c r="N64" s="24">
        <v>45995737</v>
      </c>
      <c r="O64" s="23">
        <v>67488971</v>
      </c>
      <c r="P64" s="23">
        <v>9051551</v>
      </c>
      <c r="Q64" s="24">
        <v>8935200</v>
      </c>
      <c r="R64" s="24">
        <v>36140254</v>
      </c>
      <c r="S64" s="23">
        <v>54127005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20</v>
      </c>
      <c r="B65" s="15" t="s">
        <v>121</v>
      </c>
      <c r="C65" s="16" t="s">
        <v>122</v>
      </c>
      <c r="D65" s="23">
        <v>4536590380</v>
      </c>
      <c r="E65" s="24">
        <v>4420848379</v>
      </c>
      <c r="F65" s="24">
        <v>3052961218</v>
      </c>
      <c r="G65" s="31">
        <f t="shared" si="9"/>
        <v>0.69058265660098994</v>
      </c>
      <c r="H65" s="23">
        <v>586321947</v>
      </c>
      <c r="I65" s="24">
        <v>259080495</v>
      </c>
      <c r="J65" s="24">
        <v>270167570</v>
      </c>
      <c r="K65" s="23">
        <v>1115570012</v>
      </c>
      <c r="L65" s="23">
        <v>215915346</v>
      </c>
      <c r="M65" s="24">
        <v>239776970</v>
      </c>
      <c r="N65" s="24">
        <v>525473462</v>
      </c>
      <c r="O65" s="23">
        <v>981165778</v>
      </c>
      <c r="P65" s="23">
        <v>241485349</v>
      </c>
      <c r="Q65" s="24">
        <v>254510941</v>
      </c>
      <c r="R65" s="24">
        <v>460229138</v>
      </c>
      <c r="S65" s="23">
        <v>956225428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20</v>
      </c>
      <c r="B66" s="15" t="s">
        <v>123</v>
      </c>
      <c r="C66" s="16" t="s">
        <v>124</v>
      </c>
      <c r="D66" s="23">
        <v>546493025</v>
      </c>
      <c r="E66" s="24">
        <v>545191287</v>
      </c>
      <c r="F66" s="24">
        <v>503787499</v>
      </c>
      <c r="G66" s="31">
        <f t="shared" si="9"/>
        <v>0.92405640187716354</v>
      </c>
      <c r="H66" s="23">
        <v>84909406</v>
      </c>
      <c r="I66" s="24">
        <v>59267587</v>
      </c>
      <c r="J66" s="24">
        <v>54639862</v>
      </c>
      <c r="K66" s="23">
        <v>198816855</v>
      </c>
      <c r="L66" s="23">
        <v>59300375</v>
      </c>
      <c r="M66" s="24">
        <v>45943514</v>
      </c>
      <c r="N66" s="24">
        <v>108141540</v>
      </c>
      <c r="O66" s="23">
        <v>213385429</v>
      </c>
      <c r="P66" s="23">
        <v>26697690</v>
      </c>
      <c r="Q66" s="24">
        <v>64887525</v>
      </c>
      <c r="R66" s="24">
        <v>0</v>
      </c>
      <c r="S66" s="23">
        <v>91585215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35</v>
      </c>
      <c r="B67" s="15" t="s">
        <v>125</v>
      </c>
      <c r="C67" s="16" t="s">
        <v>126</v>
      </c>
      <c r="D67" s="23">
        <v>169741000</v>
      </c>
      <c r="E67" s="24">
        <v>164534242</v>
      </c>
      <c r="F67" s="24">
        <v>158308007</v>
      </c>
      <c r="G67" s="31">
        <f t="shared" si="9"/>
        <v>0.96215842414127994</v>
      </c>
      <c r="H67" s="23">
        <v>65241689</v>
      </c>
      <c r="I67" s="24">
        <v>401857</v>
      </c>
      <c r="J67" s="24">
        <v>6573</v>
      </c>
      <c r="K67" s="23">
        <v>65650119</v>
      </c>
      <c r="L67" s="23">
        <v>660587</v>
      </c>
      <c r="M67" s="24">
        <v>101946</v>
      </c>
      <c r="N67" s="24">
        <v>52080468</v>
      </c>
      <c r="O67" s="23">
        <v>52843001</v>
      </c>
      <c r="P67" s="23">
        <v>93165</v>
      </c>
      <c r="Q67" s="24">
        <v>55490</v>
      </c>
      <c r="R67" s="24">
        <v>39666232</v>
      </c>
      <c r="S67" s="23">
        <v>39814887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127</v>
      </c>
      <c r="C68" s="19" t="s">
        <v>0</v>
      </c>
      <c r="D68" s="25">
        <f>SUM(D62:D67)</f>
        <v>6343867581</v>
      </c>
      <c r="E68" s="26">
        <f>SUM(E62:E67)</f>
        <v>6199979289</v>
      </c>
      <c r="F68" s="26">
        <f>SUM(F62:F67)</f>
        <v>4388204209</v>
      </c>
      <c r="G68" s="32">
        <f t="shared" si="9"/>
        <v>0.70777723673779835</v>
      </c>
      <c r="H68" s="25">
        <f t="shared" ref="H68:W68" si="12">SUM(H62:H67)</f>
        <v>849849388</v>
      </c>
      <c r="I68" s="26">
        <f t="shared" si="12"/>
        <v>406896198</v>
      </c>
      <c r="J68" s="26">
        <f t="shared" si="12"/>
        <v>380746019</v>
      </c>
      <c r="K68" s="25">
        <f t="shared" si="12"/>
        <v>1637491605</v>
      </c>
      <c r="L68" s="25">
        <f t="shared" si="12"/>
        <v>332714655</v>
      </c>
      <c r="M68" s="26">
        <f t="shared" si="12"/>
        <v>341310918</v>
      </c>
      <c r="N68" s="26">
        <f t="shared" si="12"/>
        <v>779508659</v>
      </c>
      <c r="O68" s="25">
        <f t="shared" si="12"/>
        <v>1453534232</v>
      </c>
      <c r="P68" s="25">
        <f t="shared" si="12"/>
        <v>320991271</v>
      </c>
      <c r="Q68" s="26">
        <f t="shared" si="12"/>
        <v>384841009</v>
      </c>
      <c r="R68" s="26">
        <f t="shared" si="12"/>
        <v>591346092</v>
      </c>
      <c r="S68" s="25">
        <f t="shared" si="12"/>
        <v>1297178372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20</v>
      </c>
      <c r="B69" s="15" t="s">
        <v>128</v>
      </c>
      <c r="C69" s="16" t="s">
        <v>129</v>
      </c>
      <c r="D69" s="23">
        <v>773089116</v>
      </c>
      <c r="E69" s="24">
        <v>774561124</v>
      </c>
      <c r="F69" s="24">
        <v>660571019</v>
      </c>
      <c r="G69" s="31">
        <f t="shared" si="9"/>
        <v>0.85283265391460572</v>
      </c>
      <c r="H69" s="23">
        <v>160463223</v>
      </c>
      <c r="I69" s="24">
        <v>42943116</v>
      </c>
      <c r="J69" s="24">
        <v>44599056</v>
      </c>
      <c r="K69" s="23">
        <v>248005395</v>
      </c>
      <c r="L69" s="23">
        <v>40363519</v>
      </c>
      <c r="M69" s="24">
        <v>42321543</v>
      </c>
      <c r="N69" s="24">
        <v>134849587</v>
      </c>
      <c r="O69" s="23">
        <v>217534649</v>
      </c>
      <c r="P69" s="23">
        <v>41743633</v>
      </c>
      <c r="Q69" s="24">
        <v>43476779</v>
      </c>
      <c r="R69" s="24">
        <v>109810563</v>
      </c>
      <c r="S69" s="23">
        <v>195030975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20</v>
      </c>
      <c r="B70" s="15" t="s">
        <v>130</v>
      </c>
      <c r="C70" s="16" t="s">
        <v>131</v>
      </c>
      <c r="D70" s="23">
        <v>1163410313</v>
      </c>
      <c r="E70" s="24">
        <v>1185646430</v>
      </c>
      <c r="F70" s="24">
        <v>912141180</v>
      </c>
      <c r="G70" s="31">
        <f t="shared" si="9"/>
        <v>0.76931972038240781</v>
      </c>
      <c r="H70" s="23">
        <v>189060736</v>
      </c>
      <c r="I70" s="24">
        <v>79399453</v>
      </c>
      <c r="J70" s="24">
        <v>73477987</v>
      </c>
      <c r="K70" s="23">
        <v>341938176</v>
      </c>
      <c r="L70" s="23">
        <v>65758230</v>
      </c>
      <c r="M70" s="24">
        <v>68143619</v>
      </c>
      <c r="N70" s="24">
        <v>151637802</v>
      </c>
      <c r="O70" s="23">
        <v>285539651</v>
      </c>
      <c r="P70" s="23">
        <v>64419673</v>
      </c>
      <c r="Q70" s="24">
        <v>87532888</v>
      </c>
      <c r="R70" s="24">
        <v>132710792</v>
      </c>
      <c r="S70" s="23">
        <v>284663353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20</v>
      </c>
      <c r="B71" s="15" t="s">
        <v>132</v>
      </c>
      <c r="C71" s="16" t="s">
        <v>133</v>
      </c>
      <c r="D71" s="23">
        <v>555695519</v>
      </c>
      <c r="E71" s="24">
        <v>555695519</v>
      </c>
      <c r="F71" s="24">
        <v>453287133</v>
      </c>
      <c r="G71" s="31">
        <f t="shared" si="9"/>
        <v>0.81571133381768368</v>
      </c>
      <c r="H71" s="23">
        <v>95762522</v>
      </c>
      <c r="I71" s="24">
        <v>35155394</v>
      </c>
      <c r="J71" s="24">
        <v>36793870</v>
      </c>
      <c r="K71" s="23">
        <v>167711786</v>
      </c>
      <c r="L71" s="23">
        <v>31028259</v>
      </c>
      <c r="M71" s="24">
        <v>35109838</v>
      </c>
      <c r="N71" s="24">
        <v>81557782</v>
      </c>
      <c r="O71" s="23">
        <v>147695879</v>
      </c>
      <c r="P71" s="23">
        <v>34890046</v>
      </c>
      <c r="Q71" s="24">
        <v>33720611</v>
      </c>
      <c r="R71" s="24">
        <v>69268811</v>
      </c>
      <c r="S71" s="23">
        <v>137879468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20</v>
      </c>
      <c r="B72" s="15" t="s">
        <v>134</v>
      </c>
      <c r="C72" s="16" t="s">
        <v>135</v>
      </c>
      <c r="D72" s="23">
        <v>2137247148</v>
      </c>
      <c r="E72" s="24">
        <v>2071860910</v>
      </c>
      <c r="F72" s="24">
        <v>1492758698</v>
      </c>
      <c r="G72" s="31">
        <f t="shared" si="9"/>
        <v>0.72049175250861797</v>
      </c>
      <c r="H72" s="23">
        <v>405067850</v>
      </c>
      <c r="I72" s="24">
        <v>69519763</v>
      </c>
      <c r="J72" s="24">
        <v>90583197</v>
      </c>
      <c r="K72" s="23">
        <v>565170810</v>
      </c>
      <c r="L72" s="23">
        <v>77987042</v>
      </c>
      <c r="M72" s="24">
        <v>76349429</v>
      </c>
      <c r="N72" s="24">
        <v>356097218</v>
      </c>
      <c r="O72" s="23">
        <v>510433689</v>
      </c>
      <c r="P72" s="23">
        <v>75657344</v>
      </c>
      <c r="Q72" s="24">
        <v>59373221</v>
      </c>
      <c r="R72" s="24">
        <v>282123634</v>
      </c>
      <c r="S72" s="23">
        <v>417154199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20</v>
      </c>
      <c r="B73" s="15" t="s">
        <v>136</v>
      </c>
      <c r="C73" s="16" t="s">
        <v>137</v>
      </c>
      <c r="D73" s="23">
        <v>247535024</v>
      </c>
      <c r="E73" s="24">
        <v>244150366</v>
      </c>
      <c r="F73" s="24">
        <v>133793827</v>
      </c>
      <c r="G73" s="31">
        <f t="shared" si="9"/>
        <v>0.5479976507592047</v>
      </c>
      <c r="H73" s="23">
        <v>0</v>
      </c>
      <c r="I73" s="24">
        <v>13524629</v>
      </c>
      <c r="J73" s="24">
        <v>9070173</v>
      </c>
      <c r="K73" s="23">
        <v>22594802</v>
      </c>
      <c r="L73" s="23">
        <v>9964285</v>
      </c>
      <c r="M73" s="24">
        <v>9564473</v>
      </c>
      <c r="N73" s="24">
        <v>38674528</v>
      </c>
      <c r="O73" s="23">
        <v>58203286</v>
      </c>
      <c r="P73" s="23">
        <v>8295485</v>
      </c>
      <c r="Q73" s="24">
        <v>9871709</v>
      </c>
      <c r="R73" s="24">
        <v>34828545</v>
      </c>
      <c r="S73" s="23">
        <v>52995739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20</v>
      </c>
      <c r="B74" s="15" t="s">
        <v>138</v>
      </c>
      <c r="C74" s="16" t="s">
        <v>139</v>
      </c>
      <c r="D74" s="23">
        <v>423371612</v>
      </c>
      <c r="E74" s="24">
        <v>435371612</v>
      </c>
      <c r="F74" s="24">
        <v>280186193</v>
      </c>
      <c r="G74" s="31">
        <f t="shared" si="9"/>
        <v>0.6435564131360958</v>
      </c>
      <c r="H74" s="23">
        <v>0</v>
      </c>
      <c r="I74" s="24">
        <v>75272920</v>
      </c>
      <c r="J74" s="24">
        <v>27618206</v>
      </c>
      <c r="K74" s="23">
        <v>102891126</v>
      </c>
      <c r="L74" s="23">
        <v>21890770</v>
      </c>
      <c r="M74" s="24">
        <v>23065512</v>
      </c>
      <c r="N74" s="24">
        <v>56726987</v>
      </c>
      <c r="O74" s="23">
        <v>101683269</v>
      </c>
      <c r="P74" s="23">
        <v>22028718</v>
      </c>
      <c r="Q74" s="24">
        <v>0</v>
      </c>
      <c r="R74" s="24">
        <v>53583080</v>
      </c>
      <c r="S74" s="23">
        <v>75611798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35</v>
      </c>
      <c r="B75" s="15" t="s">
        <v>140</v>
      </c>
      <c r="C75" s="16" t="s">
        <v>141</v>
      </c>
      <c r="D75" s="23">
        <v>191513325</v>
      </c>
      <c r="E75" s="24">
        <v>223058444</v>
      </c>
      <c r="F75" s="24">
        <v>150927387</v>
      </c>
      <c r="G75" s="31">
        <f t="shared" si="9"/>
        <v>0.67662709509441388</v>
      </c>
      <c r="H75" s="23">
        <v>49251297</v>
      </c>
      <c r="I75" s="24">
        <v>1326784</v>
      </c>
      <c r="J75" s="24">
        <v>1867981</v>
      </c>
      <c r="K75" s="23">
        <v>52446062</v>
      </c>
      <c r="L75" s="23">
        <v>5518632</v>
      </c>
      <c r="M75" s="24">
        <v>374326</v>
      </c>
      <c r="N75" s="24">
        <v>48220167</v>
      </c>
      <c r="O75" s="23">
        <v>54113125</v>
      </c>
      <c r="P75" s="23">
        <v>736700</v>
      </c>
      <c r="Q75" s="24">
        <v>7558573</v>
      </c>
      <c r="R75" s="24">
        <v>36072927</v>
      </c>
      <c r="S75" s="23">
        <v>44368200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142</v>
      </c>
      <c r="C76" s="19" t="s">
        <v>0</v>
      </c>
      <c r="D76" s="25">
        <f>SUM(D69:D75)</f>
        <v>5491862057</v>
      </c>
      <c r="E76" s="26">
        <f>SUM(E69:E75)</f>
        <v>5490344405</v>
      </c>
      <c r="F76" s="26">
        <f>SUM(F69:F75)</f>
        <v>4083665437</v>
      </c>
      <c r="G76" s="32">
        <f t="shared" si="9"/>
        <v>0.74379039560451765</v>
      </c>
      <c r="H76" s="25">
        <f t="shared" ref="H76:W76" si="13">SUM(H69:H75)</f>
        <v>899605628</v>
      </c>
      <c r="I76" s="26">
        <f t="shared" si="13"/>
        <v>317142059</v>
      </c>
      <c r="J76" s="26">
        <f t="shared" si="13"/>
        <v>284010470</v>
      </c>
      <c r="K76" s="25">
        <f t="shared" si="13"/>
        <v>1500758157</v>
      </c>
      <c r="L76" s="25">
        <f t="shared" si="13"/>
        <v>252510737</v>
      </c>
      <c r="M76" s="26">
        <f t="shared" si="13"/>
        <v>254928740</v>
      </c>
      <c r="N76" s="26">
        <f t="shared" si="13"/>
        <v>867764071</v>
      </c>
      <c r="O76" s="25">
        <f t="shared" si="13"/>
        <v>1375203548</v>
      </c>
      <c r="P76" s="25">
        <f t="shared" si="13"/>
        <v>247771599</v>
      </c>
      <c r="Q76" s="26">
        <f t="shared" si="13"/>
        <v>241533781</v>
      </c>
      <c r="R76" s="26">
        <f t="shared" si="13"/>
        <v>718398352</v>
      </c>
      <c r="S76" s="25">
        <f t="shared" si="13"/>
        <v>1207703732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20</v>
      </c>
      <c r="B77" s="15" t="s">
        <v>143</v>
      </c>
      <c r="C77" s="16" t="s">
        <v>144</v>
      </c>
      <c r="D77" s="23">
        <v>1429951371</v>
      </c>
      <c r="E77" s="24">
        <v>1471642205</v>
      </c>
      <c r="F77" s="24">
        <v>1073572013</v>
      </c>
      <c r="G77" s="31">
        <f t="shared" si="9"/>
        <v>0.72950613223273253</v>
      </c>
      <c r="H77" s="23">
        <v>226881784</v>
      </c>
      <c r="I77" s="24">
        <v>75338091</v>
      </c>
      <c r="J77" s="24">
        <v>87132546</v>
      </c>
      <c r="K77" s="23">
        <v>389352421</v>
      </c>
      <c r="L77" s="23">
        <v>76193454</v>
      </c>
      <c r="M77" s="24">
        <v>71677045</v>
      </c>
      <c r="N77" s="24">
        <v>176964608</v>
      </c>
      <c r="O77" s="23">
        <v>324835107</v>
      </c>
      <c r="P77" s="23">
        <v>113785020</v>
      </c>
      <c r="Q77" s="24">
        <v>84711987</v>
      </c>
      <c r="R77" s="24">
        <v>160887478</v>
      </c>
      <c r="S77" s="23">
        <v>359384485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20</v>
      </c>
      <c r="B78" s="15" t="s">
        <v>145</v>
      </c>
      <c r="C78" s="16" t="s">
        <v>146</v>
      </c>
      <c r="D78" s="23">
        <v>1975770792</v>
      </c>
      <c r="E78" s="24">
        <v>1116226254</v>
      </c>
      <c r="F78" s="24">
        <v>755323147</v>
      </c>
      <c r="G78" s="31">
        <f t="shared" si="9"/>
        <v>0.67667566883801322</v>
      </c>
      <c r="H78" s="23">
        <v>177290846</v>
      </c>
      <c r="I78" s="24">
        <v>58582202</v>
      </c>
      <c r="J78" s="24">
        <v>57861981</v>
      </c>
      <c r="K78" s="23">
        <v>293735029</v>
      </c>
      <c r="L78" s="23">
        <v>48398936</v>
      </c>
      <c r="M78" s="24">
        <v>46707297</v>
      </c>
      <c r="N78" s="24">
        <v>148328874</v>
      </c>
      <c r="O78" s="23">
        <v>243435107</v>
      </c>
      <c r="P78" s="23">
        <v>52577134</v>
      </c>
      <c r="Q78" s="24">
        <v>46063803</v>
      </c>
      <c r="R78" s="24">
        <v>119512074</v>
      </c>
      <c r="S78" s="23">
        <v>218153011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20</v>
      </c>
      <c r="B79" s="15" t="s">
        <v>147</v>
      </c>
      <c r="C79" s="16" t="s">
        <v>148</v>
      </c>
      <c r="D79" s="23">
        <v>2114475400</v>
      </c>
      <c r="E79" s="24">
        <v>2111334640</v>
      </c>
      <c r="F79" s="24">
        <v>1461109010</v>
      </c>
      <c r="G79" s="31">
        <f t="shared" si="9"/>
        <v>0.69203099419616398</v>
      </c>
      <c r="H79" s="23">
        <v>261099081</v>
      </c>
      <c r="I79" s="24">
        <v>129934615</v>
      </c>
      <c r="J79" s="24">
        <v>136558265</v>
      </c>
      <c r="K79" s="23">
        <v>527591961</v>
      </c>
      <c r="L79" s="23">
        <v>145882698</v>
      </c>
      <c r="M79" s="24">
        <v>129652825</v>
      </c>
      <c r="N79" s="24">
        <v>212691354</v>
      </c>
      <c r="O79" s="23">
        <v>488226877</v>
      </c>
      <c r="P79" s="23">
        <v>120355178</v>
      </c>
      <c r="Q79" s="24">
        <v>131891588</v>
      </c>
      <c r="R79" s="24">
        <v>193043406</v>
      </c>
      <c r="S79" s="23">
        <v>445290172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20</v>
      </c>
      <c r="B80" s="15" t="s">
        <v>149</v>
      </c>
      <c r="C80" s="16" t="s">
        <v>150</v>
      </c>
      <c r="D80" s="23">
        <v>372059382</v>
      </c>
      <c r="E80" s="24">
        <v>399148401</v>
      </c>
      <c r="F80" s="24">
        <v>335198313</v>
      </c>
      <c r="G80" s="31">
        <f t="shared" si="9"/>
        <v>0.83978367985495195</v>
      </c>
      <c r="H80" s="23">
        <v>81979859</v>
      </c>
      <c r="I80" s="24">
        <v>24300599</v>
      </c>
      <c r="J80" s="24">
        <v>22102585</v>
      </c>
      <c r="K80" s="23">
        <v>128383043</v>
      </c>
      <c r="L80" s="23">
        <v>21173283</v>
      </c>
      <c r="M80" s="24">
        <v>12804136</v>
      </c>
      <c r="N80" s="24">
        <v>70193174</v>
      </c>
      <c r="O80" s="23">
        <v>104170593</v>
      </c>
      <c r="P80" s="23">
        <v>23604655</v>
      </c>
      <c r="Q80" s="24">
        <v>22884660</v>
      </c>
      <c r="R80" s="24">
        <v>56155362</v>
      </c>
      <c r="S80" s="23">
        <v>102644677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35</v>
      </c>
      <c r="B81" s="15" t="s">
        <v>151</v>
      </c>
      <c r="C81" s="16" t="s">
        <v>152</v>
      </c>
      <c r="D81" s="23">
        <v>208930739</v>
      </c>
      <c r="E81" s="24">
        <v>209679739</v>
      </c>
      <c r="F81" s="24">
        <v>222070554</v>
      </c>
      <c r="G81" s="31">
        <f t="shared" si="9"/>
        <v>1.0590940024014432</v>
      </c>
      <c r="H81" s="23">
        <v>259328</v>
      </c>
      <c r="I81" s="24">
        <v>437033</v>
      </c>
      <c r="J81" s="24">
        <v>76817431</v>
      </c>
      <c r="K81" s="23">
        <v>77513792</v>
      </c>
      <c r="L81" s="23">
        <v>1572124</v>
      </c>
      <c r="M81" s="24">
        <v>25439386</v>
      </c>
      <c r="N81" s="24">
        <v>61989213</v>
      </c>
      <c r="O81" s="23">
        <v>89000723</v>
      </c>
      <c r="P81" s="23">
        <v>1017745</v>
      </c>
      <c r="Q81" s="24">
        <v>5003247</v>
      </c>
      <c r="R81" s="24">
        <v>49535047</v>
      </c>
      <c r="S81" s="23">
        <v>55556039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153</v>
      </c>
      <c r="C82" s="19" t="s">
        <v>0</v>
      </c>
      <c r="D82" s="25">
        <f>SUM(D77:D81)</f>
        <v>6101187684</v>
      </c>
      <c r="E82" s="26">
        <f>SUM(E77:E81)</f>
        <v>5308031239</v>
      </c>
      <c r="F82" s="26">
        <f>SUM(F77:F81)</f>
        <v>3847273037</v>
      </c>
      <c r="G82" s="32">
        <f t="shared" si="9"/>
        <v>0.72480225977810975</v>
      </c>
      <c r="H82" s="25">
        <f t="shared" ref="H82:W82" si="14">SUM(H77:H81)</f>
        <v>747510898</v>
      </c>
      <c r="I82" s="26">
        <f t="shared" si="14"/>
        <v>288592540</v>
      </c>
      <c r="J82" s="26">
        <f t="shared" si="14"/>
        <v>380472808</v>
      </c>
      <c r="K82" s="25">
        <f t="shared" si="14"/>
        <v>1416576246</v>
      </c>
      <c r="L82" s="25">
        <f t="shared" si="14"/>
        <v>293220495</v>
      </c>
      <c r="M82" s="26">
        <f t="shared" si="14"/>
        <v>286280689</v>
      </c>
      <c r="N82" s="26">
        <f t="shared" si="14"/>
        <v>670167223</v>
      </c>
      <c r="O82" s="25">
        <f t="shared" si="14"/>
        <v>1249668407</v>
      </c>
      <c r="P82" s="25">
        <f t="shared" si="14"/>
        <v>311339732</v>
      </c>
      <c r="Q82" s="26">
        <f t="shared" si="14"/>
        <v>290555285</v>
      </c>
      <c r="R82" s="26">
        <f t="shared" si="14"/>
        <v>579133367</v>
      </c>
      <c r="S82" s="25">
        <f t="shared" si="14"/>
        <v>1181028384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30631569933</v>
      </c>
      <c r="E83" s="26">
        <f>SUM(E55,E57:E60,E62:E67,E69:E75,E77:E81)</f>
        <v>29680252227</v>
      </c>
      <c r="F83" s="26">
        <f>SUM(F55,F57:F60,F62:F67,F69:F75,F77:F81)</f>
        <v>21216248126</v>
      </c>
      <c r="G83" s="32">
        <f t="shared" si="9"/>
        <v>0.71482708313036736</v>
      </c>
      <c r="H83" s="25">
        <f t="shared" ref="H83:W83" si="15">SUM(H55,H57:H60,H62:H67,H69:H75,H77:H81)</f>
        <v>3929015143</v>
      </c>
      <c r="I83" s="26">
        <f t="shared" si="15"/>
        <v>2116456981</v>
      </c>
      <c r="J83" s="26">
        <f t="shared" si="15"/>
        <v>1864153141</v>
      </c>
      <c r="K83" s="25">
        <f t="shared" si="15"/>
        <v>7909625265</v>
      </c>
      <c r="L83" s="25">
        <f t="shared" si="15"/>
        <v>1507228819</v>
      </c>
      <c r="M83" s="26">
        <f t="shared" si="15"/>
        <v>1680784211</v>
      </c>
      <c r="N83" s="26">
        <f t="shared" si="15"/>
        <v>3632062030</v>
      </c>
      <c r="O83" s="25">
        <f t="shared" si="15"/>
        <v>6820075060</v>
      </c>
      <c r="P83" s="25">
        <f t="shared" si="15"/>
        <v>1641801887</v>
      </c>
      <c r="Q83" s="26">
        <f t="shared" si="15"/>
        <v>1666496114</v>
      </c>
      <c r="R83" s="26">
        <f t="shared" si="15"/>
        <v>3178249800</v>
      </c>
      <c r="S83" s="25">
        <f t="shared" si="15"/>
        <v>6486547801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14</v>
      </c>
      <c r="B86" s="15" t="s">
        <v>156</v>
      </c>
      <c r="C86" s="16" t="s">
        <v>157</v>
      </c>
      <c r="D86" s="23">
        <v>65495404835</v>
      </c>
      <c r="E86" s="24">
        <v>66325379864</v>
      </c>
      <c r="F86" s="24">
        <v>49492134447</v>
      </c>
      <c r="G86" s="31">
        <f t="shared" ref="G86:G99" si="16">IF(($E86      =0),0,($F86      /$E86      ))</f>
        <v>0.74620205038378185</v>
      </c>
      <c r="H86" s="23">
        <v>7453141646</v>
      </c>
      <c r="I86" s="24">
        <v>5603464802</v>
      </c>
      <c r="J86" s="24">
        <v>5121191900</v>
      </c>
      <c r="K86" s="23">
        <v>18177798348</v>
      </c>
      <c r="L86" s="23">
        <v>5006488367</v>
      </c>
      <c r="M86" s="24">
        <v>3657259407</v>
      </c>
      <c r="N86" s="24">
        <v>7701089552</v>
      </c>
      <c r="O86" s="23">
        <v>16364837326</v>
      </c>
      <c r="P86" s="23">
        <v>4038932065</v>
      </c>
      <c r="Q86" s="24">
        <v>4101726641</v>
      </c>
      <c r="R86" s="24">
        <v>6808840067</v>
      </c>
      <c r="S86" s="23">
        <v>14949498773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14</v>
      </c>
      <c r="B87" s="15" t="s">
        <v>158</v>
      </c>
      <c r="C87" s="16" t="s">
        <v>159</v>
      </c>
      <c r="D87" s="23">
        <v>84820301496</v>
      </c>
      <c r="E87" s="24">
        <v>84848272511</v>
      </c>
      <c r="F87" s="24">
        <v>72145220296</v>
      </c>
      <c r="G87" s="31">
        <f t="shared" si="16"/>
        <v>0.85028508136859082</v>
      </c>
      <c r="H87" s="23">
        <v>9863931558</v>
      </c>
      <c r="I87" s="24">
        <v>7407300136</v>
      </c>
      <c r="J87" s="24">
        <v>7301924979</v>
      </c>
      <c r="K87" s="23">
        <v>24573156673</v>
      </c>
      <c r="L87" s="23">
        <v>7435994347</v>
      </c>
      <c r="M87" s="24">
        <v>6554201590</v>
      </c>
      <c r="N87" s="24">
        <v>10003364386</v>
      </c>
      <c r="O87" s="23">
        <v>23993560323</v>
      </c>
      <c r="P87" s="23">
        <v>7566908556</v>
      </c>
      <c r="Q87" s="24">
        <v>6704069659</v>
      </c>
      <c r="R87" s="24">
        <v>9307525085</v>
      </c>
      <c r="S87" s="23">
        <v>23578503300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14</v>
      </c>
      <c r="B88" s="15" t="s">
        <v>160</v>
      </c>
      <c r="C88" s="16" t="s">
        <v>161</v>
      </c>
      <c r="D88" s="23">
        <v>53380626144</v>
      </c>
      <c r="E88" s="24">
        <v>53435452010</v>
      </c>
      <c r="F88" s="24">
        <v>41129890063</v>
      </c>
      <c r="G88" s="31">
        <f t="shared" si="16"/>
        <v>0.76971165239330031</v>
      </c>
      <c r="H88" s="23">
        <v>5467370644</v>
      </c>
      <c r="I88" s="24">
        <v>5467370643</v>
      </c>
      <c r="J88" s="24">
        <v>3543281893</v>
      </c>
      <c r="K88" s="23">
        <v>14478023180</v>
      </c>
      <c r="L88" s="23">
        <v>4207778733</v>
      </c>
      <c r="M88" s="24">
        <v>3542595324</v>
      </c>
      <c r="N88" s="24">
        <v>5392283992</v>
      </c>
      <c r="O88" s="23">
        <v>13142658049</v>
      </c>
      <c r="P88" s="23">
        <v>3985821753</v>
      </c>
      <c r="Q88" s="24">
        <v>3264900500</v>
      </c>
      <c r="R88" s="24">
        <v>6258486581</v>
      </c>
      <c r="S88" s="23">
        <v>13509208834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19</v>
      </c>
      <c r="C89" s="19" t="s">
        <v>0</v>
      </c>
      <c r="D89" s="25">
        <f>SUM(D86:D88)</f>
        <v>203696332475</v>
      </c>
      <c r="E89" s="26">
        <f>SUM(E86:E88)</f>
        <v>204609104385</v>
      </c>
      <c r="F89" s="26">
        <f>SUM(F86:F88)</f>
        <v>162767244806</v>
      </c>
      <c r="G89" s="32">
        <f t="shared" si="16"/>
        <v>0.79550343224088005</v>
      </c>
      <c r="H89" s="25">
        <f t="shared" ref="H89:W89" si="17">SUM(H86:H88)</f>
        <v>22784443848</v>
      </c>
      <c r="I89" s="26">
        <f t="shared" si="17"/>
        <v>18478135581</v>
      </c>
      <c r="J89" s="26">
        <f t="shared" si="17"/>
        <v>15966398772</v>
      </c>
      <c r="K89" s="25">
        <f t="shared" si="17"/>
        <v>57228978201</v>
      </c>
      <c r="L89" s="25">
        <f t="shared" si="17"/>
        <v>16650261447</v>
      </c>
      <c r="M89" s="26">
        <f t="shared" si="17"/>
        <v>13754056321</v>
      </c>
      <c r="N89" s="26">
        <f t="shared" si="17"/>
        <v>23096737930</v>
      </c>
      <c r="O89" s="25">
        <f t="shared" si="17"/>
        <v>53501055698</v>
      </c>
      <c r="P89" s="25">
        <f t="shared" si="17"/>
        <v>15591662374</v>
      </c>
      <c r="Q89" s="26">
        <f t="shared" si="17"/>
        <v>14070696800</v>
      </c>
      <c r="R89" s="26">
        <f t="shared" si="17"/>
        <v>22374851733</v>
      </c>
      <c r="S89" s="25">
        <f t="shared" si="17"/>
        <v>52037210907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20</v>
      </c>
      <c r="B90" s="15" t="s">
        <v>162</v>
      </c>
      <c r="C90" s="16" t="s">
        <v>163</v>
      </c>
      <c r="D90" s="23">
        <v>9498043242</v>
      </c>
      <c r="E90" s="24">
        <v>9339360992</v>
      </c>
      <c r="F90" s="24">
        <v>6983230889</v>
      </c>
      <c r="G90" s="31">
        <f t="shared" si="16"/>
        <v>0.74772041630918473</v>
      </c>
      <c r="H90" s="23">
        <v>1165655934</v>
      </c>
      <c r="I90" s="24">
        <v>763704830</v>
      </c>
      <c r="J90" s="24">
        <v>779101435</v>
      </c>
      <c r="K90" s="23">
        <v>2708462199</v>
      </c>
      <c r="L90" s="23">
        <v>662132105</v>
      </c>
      <c r="M90" s="24">
        <v>657539739</v>
      </c>
      <c r="N90" s="24">
        <v>993671182</v>
      </c>
      <c r="O90" s="23">
        <v>2313343026</v>
      </c>
      <c r="P90" s="23">
        <v>590347812</v>
      </c>
      <c r="Q90" s="24">
        <v>590630587</v>
      </c>
      <c r="R90" s="24">
        <v>780447265</v>
      </c>
      <c r="S90" s="23">
        <v>1961425664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20</v>
      </c>
      <c r="B91" s="15" t="s">
        <v>164</v>
      </c>
      <c r="C91" s="16" t="s">
        <v>165</v>
      </c>
      <c r="D91" s="23">
        <v>2019472900</v>
      </c>
      <c r="E91" s="24">
        <v>1999749557</v>
      </c>
      <c r="F91" s="24">
        <v>1406681983</v>
      </c>
      <c r="G91" s="31">
        <f t="shared" si="16"/>
        <v>0.70342907594403337</v>
      </c>
      <c r="H91" s="23">
        <v>216189807</v>
      </c>
      <c r="I91" s="24">
        <v>158294967</v>
      </c>
      <c r="J91" s="24">
        <v>144798509</v>
      </c>
      <c r="K91" s="23">
        <v>519283283</v>
      </c>
      <c r="L91" s="23">
        <v>128770180</v>
      </c>
      <c r="M91" s="24">
        <v>130290776</v>
      </c>
      <c r="N91" s="24">
        <v>194083016</v>
      </c>
      <c r="O91" s="23">
        <v>453143972</v>
      </c>
      <c r="P91" s="23">
        <v>132770216</v>
      </c>
      <c r="Q91" s="24">
        <v>125537501</v>
      </c>
      <c r="R91" s="24">
        <v>175947011</v>
      </c>
      <c r="S91" s="23">
        <v>434254728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20</v>
      </c>
      <c r="B92" s="15" t="s">
        <v>166</v>
      </c>
      <c r="C92" s="16" t="s">
        <v>167</v>
      </c>
      <c r="D92" s="23">
        <v>1453050392</v>
      </c>
      <c r="E92" s="24">
        <v>1464243612</v>
      </c>
      <c r="F92" s="24">
        <v>1162709770</v>
      </c>
      <c r="G92" s="31">
        <f t="shared" si="16"/>
        <v>0.79406852826345131</v>
      </c>
      <c r="H92" s="23">
        <v>197915929</v>
      </c>
      <c r="I92" s="24">
        <v>113019369</v>
      </c>
      <c r="J92" s="24">
        <v>110077628</v>
      </c>
      <c r="K92" s="23">
        <v>421012926</v>
      </c>
      <c r="L92" s="23">
        <v>104119994</v>
      </c>
      <c r="M92" s="24">
        <v>102415316</v>
      </c>
      <c r="N92" s="24">
        <v>182454416</v>
      </c>
      <c r="O92" s="23">
        <v>388989726</v>
      </c>
      <c r="P92" s="23">
        <v>99603248</v>
      </c>
      <c r="Q92" s="24">
        <v>96490411</v>
      </c>
      <c r="R92" s="24">
        <v>156613459</v>
      </c>
      <c r="S92" s="23">
        <v>352707118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35</v>
      </c>
      <c r="B93" s="15" t="s">
        <v>168</v>
      </c>
      <c r="C93" s="16" t="s">
        <v>169</v>
      </c>
      <c r="D93" s="23">
        <v>446081422</v>
      </c>
      <c r="E93" s="24">
        <v>445416994</v>
      </c>
      <c r="F93" s="24">
        <v>399500933</v>
      </c>
      <c r="G93" s="31">
        <f t="shared" si="16"/>
        <v>0.89691443833865037</v>
      </c>
      <c r="H93" s="23">
        <v>134321177</v>
      </c>
      <c r="I93" s="24">
        <v>8109026</v>
      </c>
      <c r="J93" s="24">
        <v>8947827</v>
      </c>
      <c r="K93" s="23">
        <v>151378030</v>
      </c>
      <c r="L93" s="23">
        <v>1565569</v>
      </c>
      <c r="M93" s="24">
        <v>23287793</v>
      </c>
      <c r="N93" s="24">
        <v>116206797</v>
      </c>
      <c r="O93" s="23">
        <v>141060159</v>
      </c>
      <c r="P93" s="23">
        <v>7235563</v>
      </c>
      <c r="Q93" s="24">
        <v>11209367</v>
      </c>
      <c r="R93" s="24">
        <v>88617814</v>
      </c>
      <c r="S93" s="23">
        <v>107062744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170</v>
      </c>
      <c r="C94" s="19" t="s">
        <v>0</v>
      </c>
      <c r="D94" s="25">
        <f>SUM(D90:D93)</f>
        <v>13416647956</v>
      </c>
      <c r="E94" s="26">
        <f>SUM(E90:E93)</f>
        <v>13248771155</v>
      </c>
      <c r="F94" s="26">
        <f>SUM(F90:F93)</f>
        <v>9952123575</v>
      </c>
      <c r="G94" s="32">
        <f t="shared" si="16"/>
        <v>0.75117333212024973</v>
      </c>
      <c r="H94" s="25">
        <f t="shared" ref="H94:W94" si="18">SUM(H90:H93)</f>
        <v>1714082847</v>
      </c>
      <c r="I94" s="26">
        <f t="shared" si="18"/>
        <v>1043128192</v>
      </c>
      <c r="J94" s="26">
        <f t="shared" si="18"/>
        <v>1042925399</v>
      </c>
      <c r="K94" s="25">
        <f t="shared" si="18"/>
        <v>3800136438</v>
      </c>
      <c r="L94" s="25">
        <f t="shared" si="18"/>
        <v>896587848</v>
      </c>
      <c r="M94" s="26">
        <f t="shared" si="18"/>
        <v>913533624</v>
      </c>
      <c r="N94" s="26">
        <f t="shared" si="18"/>
        <v>1486415411</v>
      </c>
      <c r="O94" s="25">
        <f t="shared" si="18"/>
        <v>3296536883</v>
      </c>
      <c r="P94" s="25">
        <f t="shared" si="18"/>
        <v>829956839</v>
      </c>
      <c r="Q94" s="26">
        <f t="shared" si="18"/>
        <v>823867866</v>
      </c>
      <c r="R94" s="26">
        <f t="shared" si="18"/>
        <v>1201625549</v>
      </c>
      <c r="S94" s="25">
        <f t="shared" si="18"/>
        <v>2855450254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20</v>
      </c>
      <c r="B95" s="15" t="s">
        <v>171</v>
      </c>
      <c r="C95" s="16" t="s">
        <v>172</v>
      </c>
      <c r="D95" s="23">
        <v>5336130741</v>
      </c>
      <c r="E95" s="24">
        <v>5309261527</v>
      </c>
      <c r="F95" s="24">
        <v>3619311609</v>
      </c>
      <c r="G95" s="31">
        <f t="shared" si="16"/>
        <v>0.68169774470407252</v>
      </c>
      <c r="H95" s="23">
        <v>689562410</v>
      </c>
      <c r="I95" s="24">
        <v>398995671</v>
      </c>
      <c r="J95" s="24">
        <v>239072879</v>
      </c>
      <c r="K95" s="23">
        <v>1327630960</v>
      </c>
      <c r="L95" s="23">
        <v>299549111</v>
      </c>
      <c r="M95" s="24">
        <v>334657140</v>
      </c>
      <c r="N95" s="24">
        <v>602152244</v>
      </c>
      <c r="O95" s="23">
        <v>1236358495</v>
      </c>
      <c r="P95" s="23">
        <v>303644467</v>
      </c>
      <c r="Q95" s="24">
        <v>271122571</v>
      </c>
      <c r="R95" s="24">
        <v>480555116</v>
      </c>
      <c r="S95" s="23">
        <v>1055322154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20</v>
      </c>
      <c r="B96" s="15" t="s">
        <v>173</v>
      </c>
      <c r="C96" s="16" t="s">
        <v>174</v>
      </c>
      <c r="D96" s="23">
        <v>2898508758</v>
      </c>
      <c r="E96" s="24">
        <v>2795430308</v>
      </c>
      <c r="F96" s="24">
        <v>1510118379</v>
      </c>
      <c r="G96" s="31">
        <f t="shared" si="16"/>
        <v>0.54020963236977249</v>
      </c>
      <c r="H96" s="23">
        <v>208889073</v>
      </c>
      <c r="I96" s="24">
        <v>228830880</v>
      </c>
      <c r="J96" s="24">
        <v>159891252</v>
      </c>
      <c r="K96" s="23">
        <v>597611205</v>
      </c>
      <c r="L96" s="23">
        <v>142419807</v>
      </c>
      <c r="M96" s="24">
        <v>167912378</v>
      </c>
      <c r="N96" s="24">
        <v>247087079</v>
      </c>
      <c r="O96" s="23">
        <v>557419264</v>
      </c>
      <c r="P96" s="23">
        <v>190177480</v>
      </c>
      <c r="Q96" s="24">
        <v>168045617</v>
      </c>
      <c r="R96" s="24">
        <v>-3135187</v>
      </c>
      <c r="S96" s="23">
        <v>355087910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20</v>
      </c>
      <c r="B97" s="15" t="s">
        <v>175</v>
      </c>
      <c r="C97" s="16" t="s">
        <v>176</v>
      </c>
      <c r="D97" s="23">
        <v>3395947829</v>
      </c>
      <c r="E97" s="24">
        <v>3341425792</v>
      </c>
      <c r="F97" s="24">
        <v>2430242480</v>
      </c>
      <c r="G97" s="31">
        <f t="shared" si="16"/>
        <v>0.72730703336834723</v>
      </c>
      <c r="H97" s="23">
        <v>215392467</v>
      </c>
      <c r="I97" s="24">
        <v>443831083</v>
      </c>
      <c r="J97" s="24">
        <v>223320527</v>
      </c>
      <c r="K97" s="23">
        <v>882544077</v>
      </c>
      <c r="L97" s="23">
        <v>204041289</v>
      </c>
      <c r="M97" s="24">
        <v>206863733</v>
      </c>
      <c r="N97" s="24">
        <v>346484684</v>
      </c>
      <c r="O97" s="23">
        <v>757389706</v>
      </c>
      <c r="P97" s="23">
        <v>216613581</v>
      </c>
      <c r="Q97" s="24">
        <v>203152538</v>
      </c>
      <c r="R97" s="24">
        <v>370542578</v>
      </c>
      <c r="S97" s="23">
        <v>790308697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35</v>
      </c>
      <c r="B98" s="15" t="s">
        <v>177</v>
      </c>
      <c r="C98" s="16" t="s">
        <v>178</v>
      </c>
      <c r="D98" s="23">
        <v>345054255</v>
      </c>
      <c r="E98" s="24">
        <v>376422828</v>
      </c>
      <c r="F98" s="24">
        <v>271378659</v>
      </c>
      <c r="G98" s="31">
        <f t="shared" si="16"/>
        <v>0.72094102379996994</v>
      </c>
      <c r="H98" s="23">
        <v>105866513</v>
      </c>
      <c r="I98" s="24">
        <v>1841464</v>
      </c>
      <c r="J98" s="24">
        <v>1532597</v>
      </c>
      <c r="K98" s="23">
        <v>109240574</v>
      </c>
      <c r="L98" s="23">
        <v>1398630</v>
      </c>
      <c r="M98" s="24">
        <v>1643452</v>
      </c>
      <c r="N98" s="24">
        <v>85022573</v>
      </c>
      <c r="O98" s="23">
        <v>88064655</v>
      </c>
      <c r="P98" s="23">
        <v>7184636</v>
      </c>
      <c r="Q98" s="24">
        <v>2493282</v>
      </c>
      <c r="R98" s="24">
        <v>64395512</v>
      </c>
      <c r="S98" s="23">
        <v>74073430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179</v>
      </c>
      <c r="C99" s="19" t="s">
        <v>0</v>
      </c>
      <c r="D99" s="25">
        <f>SUM(D95:D98)</f>
        <v>11975641583</v>
      </c>
      <c r="E99" s="26">
        <f>SUM(E95:E98)</f>
        <v>11822540455</v>
      </c>
      <c r="F99" s="26">
        <f>SUM(F95:F98)</f>
        <v>7831051127</v>
      </c>
      <c r="G99" s="32">
        <f t="shared" si="16"/>
        <v>0.66238311104176295</v>
      </c>
      <c r="H99" s="25">
        <f t="shared" ref="H99:W99" si="19">SUM(H95:H98)</f>
        <v>1219710463</v>
      </c>
      <c r="I99" s="26">
        <f t="shared" si="19"/>
        <v>1073499098</v>
      </c>
      <c r="J99" s="26">
        <f t="shared" si="19"/>
        <v>623817255</v>
      </c>
      <c r="K99" s="25">
        <f t="shared" si="19"/>
        <v>2917026816</v>
      </c>
      <c r="L99" s="25">
        <f t="shared" si="19"/>
        <v>647408837</v>
      </c>
      <c r="M99" s="26">
        <f t="shared" si="19"/>
        <v>711076703</v>
      </c>
      <c r="N99" s="26">
        <f t="shared" si="19"/>
        <v>1280746580</v>
      </c>
      <c r="O99" s="25">
        <f t="shared" si="19"/>
        <v>2639232120</v>
      </c>
      <c r="P99" s="25">
        <f t="shared" si="19"/>
        <v>717620164</v>
      </c>
      <c r="Q99" s="26">
        <f t="shared" si="19"/>
        <v>644814008</v>
      </c>
      <c r="R99" s="26">
        <f t="shared" si="19"/>
        <v>912358019</v>
      </c>
      <c r="S99" s="25">
        <f t="shared" si="19"/>
        <v>2274792191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229088622014</v>
      </c>
      <c r="E100" s="26">
        <f>SUM(E86:E88,E90:E93,E95:E98)</f>
        <v>229680415995</v>
      </c>
      <c r="F100" s="26">
        <f>SUM(F86:F88,F90:F93,F95:F98)</f>
        <v>180550419508</v>
      </c>
      <c r="G100" s="32">
        <f>IF(($E100     =0),0,($F100     /$E100     ))</f>
        <v>0.78609409829669796</v>
      </c>
      <c r="H100" s="25">
        <f t="shared" ref="H100:W100" si="20">SUM(H86:H88,H90:H93,H95:H98)</f>
        <v>25718237158</v>
      </c>
      <c r="I100" s="26">
        <f t="shared" si="20"/>
        <v>20594762871</v>
      </c>
      <c r="J100" s="26">
        <f t="shared" si="20"/>
        <v>17633141426</v>
      </c>
      <c r="K100" s="25">
        <f t="shared" si="20"/>
        <v>63946141455</v>
      </c>
      <c r="L100" s="25">
        <f t="shared" si="20"/>
        <v>18194258132</v>
      </c>
      <c r="M100" s="26">
        <f t="shared" si="20"/>
        <v>15378666648</v>
      </c>
      <c r="N100" s="26">
        <f t="shared" si="20"/>
        <v>25863899921</v>
      </c>
      <c r="O100" s="25">
        <f t="shared" si="20"/>
        <v>59436824701</v>
      </c>
      <c r="P100" s="25">
        <f t="shared" si="20"/>
        <v>17139239377</v>
      </c>
      <c r="Q100" s="26">
        <f t="shared" si="20"/>
        <v>15539378674</v>
      </c>
      <c r="R100" s="26">
        <f t="shared" si="20"/>
        <v>24488835301</v>
      </c>
      <c r="S100" s="25">
        <f t="shared" si="20"/>
        <v>57167453352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14</v>
      </c>
      <c r="B103" s="15" t="s">
        <v>182</v>
      </c>
      <c r="C103" s="16" t="s">
        <v>183</v>
      </c>
      <c r="D103" s="23">
        <v>60395849010</v>
      </c>
      <c r="E103" s="24">
        <v>61441526116</v>
      </c>
      <c r="F103" s="24">
        <v>48982300304</v>
      </c>
      <c r="G103" s="31">
        <f t="shared" ref="G103:G134" si="21">IF(($E103     =0),0,($F103     /$E103     ))</f>
        <v>0.79721815847351662</v>
      </c>
      <c r="H103" s="23">
        <v>5015774845</v>
      </c>
      <c r="I103" s="24">
        <v>7962411134</v>
      </c>
      <c r="J103" s="24">
        <v>4024232462</v>
      </c>
      <c r="K103" s="23">
        <v>17002418441</v>
      </c>
      <c r="L103" s="23">
        <v>4303958375</v>
      </c>
      <c r="M103" s="24">
        <v>4452245980</v>
      </c>
      <c r="N103" s="24">
        <v>7354269291</v>
      </c>
      <c r="O103" s="23">
        <v>16110473646</v>
      </c>
      <c r="P103" s="23">
        <v>4471123256</v>
      </c>
      <c r="Q103" s="24">
        <v>4407330443</v>
      </c>
      <c r="R103" s="24">
        <v>6990954518</v>
      </c>
      <c r="S103" s="23">
        <v>15869408217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19</v>
      </c>
      <c r="C104" s="19" t="s">
        <v>0</v>
      </c>
      <c r="D104" s="25">
        <f>D103</f>
        <v>60395849010</v>
      </c>
      <c r="E104" s="26">
        <f>E103</f>
        <v>61441526116</v>
      </c>
      <c r="F104" s="26">
        <f>F103</f>
        <v>48982300304</v>
      </c>
      <c r="G104" s="32">
        <f t="shared" si="21"/>
        <v>0.79721815847351662</v>
      </c>
      <c r="H104" s="25">
        <f t="shared" ref="H104:W104" si="22">H103</f>
        <v>5015774845</v>
      </c>
      <c r="I104" s="26">
        <f t="shared" si="22"/>
        <v>7962411134</v>
      </c>
      <c r="J104" s="26">
        <f t="shared" si="22"/>
        <v>4024232462</v>
      </c>
      <c r="K104" s="25">
        <f t="shared" si="22"/>
        <v>17002418441</v>
      </c>
      <c r="L104" s="25">
        <f t="shared" si="22"/>
        <v>4303958375</v>
      </c>
      <c r="M104" s="26">
        <f t="shared" si="22"/>
        <v>4452245980</v>
      </c>
      <c r="N104" s="26">
        <f t="shared" si="22"/>
        <v>7354269291</v>
      </c>
      <c r="O104" s="25">
        <f t="shared" si="22"/>
        <v>16110473646</v>
      </c>
      <c r="P104" s="25">
        <f t="shared" si="22"/>
        <v>4471123256</v>
      </c>
      <c r="Q104" s="26">
        <f t="shared" si="22"/>
        <v>4407330443</v>
      </c>
      <c r="R104" s="26">
        <f t="shared" si="22"/>
        <v>6990954518</v>
      </c>
      <c r="S104" s="25">
        <f t="shared" si="22"/>
        <v>15869408217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20</v>
      </c>
      <c r="B105" s="15" t="s">
        <v>184</v>
      </c>
      <c r="C105" s="16" t="s">
        <v>185</v>
      </c>
      <c r="D105" s="23">
        <v>403041207</v>
      </c>
      <c r="E105" s="24">
        <v>411008005</v>
      </c>
      <c r="F105" s="24">
        <v>357510032</v>
      </c>
      <c r="G105" s="31">
        <f t="shared" si="21"/>
        <v>0.86983715073870638</v>
      </c>
      <c r="H105" s="23">
        <v>111312928</v>
      </c>
      <c r="I105" s="24">
        <v>14971175</v>
      </c>
      <c r="J105" s="24">
        <v>14461391</v>
      </c>
      <c r="K105" s="23">
        <v>140745494</v>
      </c>
      <c r="L105" s="23">
        <v>22938572</v>
      </c>
      <c r="M105" s="24">
        <v>17263211</v>
      </c>
      <c r="N105" s="24">
        <v>76601765</v>
      </c>
      <c r="O105" s="23">
        <v>116803548</v>
      </c>
      <c r="P105" s="23">
        <v>22235858</v>
      </c>
      <c r="Q105" s="24">
        <v>16910404</v>
      </c>
      <c r="R105" s="24">
        <v>60814728</v>
      </c>
      <c r="S105" s="23">
        <v>99960990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20</v>
      </c>
      <c r="B106" s="15" t="s">
        <v>186</v>
      </c>
      <c r="C106" s="16" t="s">
        <v>187</v>
      </c>
      <c r="D106" s="23">
        <v>211101734</v>
      </c>
      <c r="E106" s="24">
        <v>215540974</v>
      </c>
      <c r="F106" s="24">
        <v>202218833</v>
      </c>
      <c r="G106" s="31">
        <f t="shared" si="21"/>
        <v>0.93819207200947319</v>
      </c>
      <c r="H106" s="23">
        <v>70845841</v>
      </c>
      <c r="I106" s="24">
        <v>2827</v>
      </c>
      <c r="J106" s="24">
        <v>1413777</v>
      </c>
      <c r="K106" s="23">
        <v>72262445</v>
      </c>
      <c r="L106" s="23">
        <v>412255</v>
      </c>
      <c r="M106" s="24">
        <v>356261</v>
      </c>
      <c r="N106" s="24">
        <v>73730222</v>
      </c>
      <c r="O106" s="23">
        <v>74498738</v>
      </c>
      <c r="P106" s="23">
        <v>1008704</v>
      </c>
      <c r="Q106" s="24">
        <v>451300</v>
      </c>
      <c r="R106" s="24">
        <v>53997646</v>
      </c>
      <c r="S106" s="23">
        <v>55457650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20</v>
      </c>
      <c r="B107" s="15" t="s">
        <v>188</v>
      </c>
      <c r="C107" s="16" t="s">
        <v>189</v>
      </c>
      <c r="D107" s="23">
        <v>239461164</v>
      </c>
      <c r="E107" s="24">
        <v>236372718</v>
      </c>
      <c r="F107" s="24">
        <v>170621161</v>
      </c>
      <c r="G107" s="31">
        <f t="shared" si="21"/>
        <v>0.72183102366323004</v>
      </c>
      <c r="H107" s="23">
        <v>61066465</v>
      </c>
      <c r="I107" s="24">
        <v>8126094</v>
      </c>
      <c r="J107" s="24">
        <v>9057384</v>
      </c>
      <c r="K107" s="23">
        <v>78249943</v>
      </c>
      <c r="L107" s="23">
        <v>9442775</v>
      </c>
      <c r="M107" s="24">
        <v>8847412</v>
      </c>
      <c r="N107" s="24">
        <v>49490744</v>
      </c>
      <c r="O107" s="23">
        <v>67780931</v>
      </c>
      <c r="P107" s="23">
        <v>8495320</v>
      </c>
      <c r="Q107" s="24">
        <v>7919287</v>
      </c>
      <c r="R107" s="24">
        <v>8175680</v>
      </c>
      <c r="S107" s="23">
        <v>24590287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20</v>
      </c>
      <c r="B108" s="15" t="s">
        <v>190</v>
      </c>
      <c r="C108" s="16" t="s">
        <v>191</v>
      </c>
      <c r="D108" s="23">
        <v>1320694778</v>
      </c>
      <c r="E108" s="24">
        <v>1407966862</v>
      </c>
      <c r="F108" s="24">
        <v>1177559268</v>
      </c>
      <c r="G108" s="31">
        <f t="shared" si="21"/>
        <v>0.83635439141464685</v>
      </c>
      <c r="H108" s="23">
        <v>212338951</v>
      </c>
      <c r="I108" s="24">
        <v>134259201</v>
      </c>
      <c r="J108" s="24">
        <v>81248765</v>
      </c>
      <c r="K108" s="23">
        <v>427846917</v>
      </c>
      <c r="L108" s="23">
        <v>86309227</v>
      </c>
      <c r="M108" s="24">
        <v>84213274</v>
      </c>
      <c r="N108" s="24">
        <v>192444261</v>
      </c>
      <c r="O108" s="23">
        <v>362966762</v>
      </c>
      <c r="P108" s="23">
        <v>105081838</v>
      </c>
      <c r="Q108" s="24">
        <v>111431622</v>
      </c>
      <c r="R108" s="24">
        <v>170232129</v>
      </c>
      <c r="S108" s="23">
        <v>386745589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35</v>
      </c>
      <c r="B109" s="15" t="s">
        <v>192</v>
      </c>
      <c r="C109" s="16" t="s">
        <v>193</v>
      </c>
      <c r="D109" s="23">
        <v>1469793347</v>
      </c>
      <c r="E109" s="24">
        <v>1857286651</v>
      </c>
      <c r="F109" s="24">
        <v>1254416290</v>
      </c>
      <c r="G109" s="31">
        <f t="shared" si="21"/>
        <v>0.67540263067340589</v>
      </c>
      <c r="H109" s="23">
        <v>344100782</v>
      </c>
      <c r="I109" s="24">
        <v>79556453</v>
      </c>
      <c r="J109" s="24">
        <v>64398841</v>
      </c>
      <c r="K109" s="23">
        <v>488056076</v>
      </c>
      <c r="L109" s="23">
        <v>61922208</v>
      </c>
      <c r="M109" s="24">
        <v>49865923</v>
      </c>
      <c r="N109" s="24">
        <v>298333649</v>
      </c>
      <c r="O109" s="23">
        <v>410121780</v>
      </c>
      <c r="P109" s="23">
        <v>64514615</v>
      </c>
      <c r="Q109" s="24">
        <v>65483222</v>
      </c>
      <c r="R109" s="24">
        <v>226240597</v>
      </c>
      <c r="S109" s="23">
        <v>356238434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194</v>
      </c>
      <c r="C110" s="19" t="s">
        <v>0</v>
      </c>
      <c r="D110" s="25">
        <f>SUM(D105:D109)</f>
        <v>3644092230</v>
      </c>
      <c r="E110" s="26">
        <f>SUM(E105:E109)</f>
        <v>4128175210</v>
      </c>
      <c r="F110" s="26">
        <f>SUM(F105:F109)</f>
        <v>3162325584</v>
      </c>
      <c r="G110" s="32">
        <f t="shared" si="21"/>
        <v>0.76603473039120351</v>
      </c>
      <c r="H110" s="25">
        <f t="shared" ref="H110:W110" si="23">SUM(H105:H109)</f>
        <v>799664967</v>
      </c>
      <c r="I110" s="26">
        <f t="shared" si="23"/>
        <v>236915750</v>
      </c>
      <c r="J110" s="26">
        <f t="shared" si="23"/>
        <v>170580158</v>
      </c>
      <c r="K110" s="25">
        <f t="shared" si="23"/>
        <v>1207160875</v>
      </c>
      <c r="L110" s="25">
        <f t="shared" si="23"/>
        <v>181025037</v>
      </c>
      <c r="M110" s="26">
        <f t="shared" si="23"/>
        <v>160546081</v>
      </c>
      <c r="N110" s="26">
        <f t="shared" si="23"/>
        <v>690600641</v>
      </c>
      <c r="O110" s="25">
        <f t="shared" si="23"/>
        <v>1032171759</v>
      </c>
      <c r="P110" s="25">
        <f t="shared" si="23"/>
        <v>201336335</v>
      </c>
      <c r="Q110" s="26">
        <f t="shared" si="23"/>
        <v>202195835</v>
      </c>
      <c r="R110" s="26">
        <f t="shared" si="23"/>
        <v>519460780</v>
      </c>
      <c r="S110" s="25">
        <f t="shared" si="23"/>
        <v>922992950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20</v>
      </c>
      <c r="B111" s="15" t="s">
        <v>195</v>
      </c>
      <c r="C111" s="16" t="s">
        <v>196</v>
      </c>
      <c r="D111" s="23">
        <v>258867055</v>
      </c>
      <c r="E111" s="24">
        <v>252101174</v>
      </c>
      <c r="F111" s="24">
        <v>221153753</v>
      </c>
      <c r="G111" s="31">
        <f t="shared" si="21"/>
        <v>0.8772420591742266</v>
      </c>
      <c r="H111" s="23">
        <v>66945185</v>
      </c>
      <c r="I111" s="24">
        <v>9733498</v>
      </c>
      <c r="J111" s="24">
        <v>8166634</v>
      </c>
      <c r="K111" s="23">
        <v>84845317</v>
      </c>
      <c r="L111" s="23">
        <v>8078257</v>
      </c>
      <c r="M111" s="24">
        <v>9171203</v>
      </c>
      <c r="N111" s="24">
        <v>54634420</v>
      </c>
      <c r="O111" s="23">
        <v>71883880</v>
      </c>
      <c r="P111" s="23">
        <v>11585071</v>
      </c>
      <c r="Q111" s="24">
        <v>8709541</v>
      </c>
      <c r="R111" s="24">
        <v>44129944</v>
      </c>
      <c r="S111" s="23">
        <v>64424556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20</v>
      </c>
      <c r="B112" s="15" t="s">
        <v>197</v>
      </c>
      <c r="C112" s="16" t="s">
        <v>198</v>
      </c>
      <c r="D112" s="23">
        <v>674803736</v>
      </c>
      <c r="E112" s="24">
        <v>680833214</v>
      </c>
      <c r="F112" s="24">
        <v>493050699</v>
      </c>
      <c r="G112" s="31">
        <f t="shared" si="21"/>
        <v>0.72418720012681403</v>
      </c>
      <c r="H112" s="23">
        <v>88154750</v>
      </c>
      <c r="I112" s="24">
        <v>44648398</v>
      </c>
      <c r="J112" s="24">
        <v>41710773</v>
      </c>
      <c r="K112" s="23">
        <v>174513921</v>
      </c>
      <c r="L112" s="23">
        <v>49310662</v>
      </c>
      <c r="M112" s="24">
        <v>36883492</v>
      </c>
      <c r="N112" s="24">
        <v>80129838</v>
      </c>
      <c r="O112" s="23">
        <v>166323992</v>
      </c>
      <c r="P112" s="23">
        <v>42006291</v>
      </c>
      <c r="Q112" s="24">
        <v>41999499</v>
      </c>
      <c r="R112" s="24">
        <v>68206996</v>
      </c>
      <c r="S112" s="23">
        <v>152212786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20</v>
      </c>
      <c r="B113" s="15" t="s">
        <v>199</v>
      </c>
      <c r="C113" s="16" t="s">
        <v>200</v>
      </c>
      <c r="D113" s="23">
        <v>192888454</v>
      </c>
      <c r="E113" s="24">
        <v>182947483</v>
      </c>
      <c r="F113" s="24">
        <v>121431411</v>
      </c>
      <c r="G113" s="31">
        <f t="shared" si="21"/>
        <v>0.66375010472267604</v>
      </c>
      <c r="H113" s="23">
        <v>26390512</v>
      </c>
      <c r="I113" s="24">
        <v>12454290</v>
      </c>
      <c r="J113" s="24">
        <v>9042743</v>
      </c>
      <c r="K113" s="23">
        <v>47887545</v>
      </c>
      <c r="L113" s="23">
        <v>6830860</v>
      </c>
      <c r="M113" s="24">
        <v>7416279</v>
      </c>
      <c r="N113" s="24">
        <v>22564088</v>
      </c>
      <c r="O113" s="23">
        <v>36811227</v>
      </c>
      <c r="P113" s="23">
        <v>7562801</v>
      </c>
      <c r="Q113" s="24">
        <v>9277478</v>
      </c>
      <c r="R113" s="24">
        <v>19892360</v>
      </c>
      <c r="S113" s="23">
        <v>36732639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20</v>
      </c>
      <c r="B114" s="15" t="s">
        <v>201</v>
      </c>
      <c r="C114" s="16" t="s">
        <v>202</v>
      </c>
      <c r="D114" s="23">
        <v>76818456</v>
      </c>
      <c r="E114" s="24">
        <v>75022218</v>
      </c>
      <c r="F114" s="24">
        <v>46962119</v>
      </c>
      <c r="G114" s="31">
        <f t="shared" si="21"/>
        <v>0.62597614749273345</v>
      </c>
      <c r="H114" s="23">
        <v>27765586</v>
      </c>
      <c r="I114" s="24">
        <v>1361698</v>
      </c>
      <c r="J114" s="24">
        <v>1282118</v>
      </c>
      <c r="K114" s="23">
        <v>30409402</v>
      </c>
      <c r="L114" s="23">
        <v>0</v>
      </c>
      <c r="M114" s="24">
        <v>0</v>
      </c>
      <c r="N114" s="24">
        <v>10240611</v>
      </c>
      <c r="O114" s="23">
        <v>10240611</v>
      </c>
      <c r="P114" s="23">
        <v>831960</v>
      </c>
      <c r="Q114" s="24">
        <v>0</v>
      </c>
      <c r="R114" s="24">
        <v>5480146</v>
      </c>
      <c r="S114" s="23">
        <v>6312106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20</v>
      </c>
      <c r="B115" s="15" t="s">
        <v>203</v>
      </c>
      <c r="C115" s="16" t="s">
        <v>204</v>
      </c>
      <c r="D115" s="23">
        <v>9535505096</v>
      </c>
      <c r="E115" s="24">
        <v>9752793805</v>
      </c>
      <c r="F115" s="24">
        <v>6441744526</v>
      </c>
      <c r="G115" s="31">
        <f t="shared" si="21"/>
        <v>0.66050248316513038</v>
      </c>
      <c r="H115" s="23">
        <v>1047814731</v>
      </c>
      <c r="I115" s="24">
        <v>707997189</v>
      </c>
      <c r="J115" s="24">
        <v>723390884</v>
      </c>
      <c r="K115" s="23">
        <v>2479202804</v>
      </c>
      <c r="L115" s="23">
        <v>614273605</v>
      </c>
      <c r="M115" s="24">
        <v>614273605</v>
      </c>
      <c r="N115" s="24">
        <v>1014954521</v>
      </c>
      <c r="O115" s="23">
        <v>2243501731</v>
      </c>
      <c r="P115" s="23">
        <v>704085470</v>
      </c>
      <c r="Q115" s="24">
        <v>1014954521</v>
      </c>
      <c r="R115" s="24">
        <v>0</v>
      </c>
      <c r="S115" s="23">
        <v>1719039991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20</v>
      </c>
      <c r="B116" s="15" t="s">
        <v>205</v>
      </c>
      <c r="C116" s="16" t="s">
        <v>206</v>
      </c>
      <c r="D116" s="23">
        <v>159096370</v>
      </c>
      <c r="E116" s="24">
        <v>158631661</v>
      </c>
      <c r="F116" s="24">
        <v>139265695</v>
      </c>
      <c r="G116" s="31">
        <f t="shared" si="21"/>
        <v>0.87791865836921423</v>
      </c>
      <c r="H116" s="23">
        <v>40949423</v>
      </c>
      <c r="I116" s="24">
        <v>5733614</v>
      </c>
      <c r="J116" s="24">
        <v>9364250</v>
      </c>
      <c r="K116" s="23">
        <v>56047287</v>
      </c>
      <c r="L116" s="23">
        <v>5008627</v>
      </c>
      <c r="M116" s="24">
        <v>4152171</v>
      </c>
      <c r="N116" s="24">
        <v>35155434</v>
      </c>
      <c r="O116" s="23">
        <v>44316232</v>
      </c>
      <c r="P116" s="23">
        <v>8180747</v>
      </c>
      <c r="Q116" s="24">
        <v>4770642</v>
      </c>
      <c r="R116" s="24">
        <v>25950787</v>
      </c>
      <c r="S116" s="23">
        <v>38902176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20</v>
      </c>
      <c r="B117" s="15" t="s">
        <v>207</v>
      </c>
      <c r="C117" s="16" t="s">
        <v>208</v>
      </c>
      <c r="D117" s="23">
        <v>153507144</v>
      </c>
      <c r="E117" s="24">
        <v>154416959</v>
      </c>
      <c r="F117" s="24">
        <v>144241732</v>
      </c>
      <c r="G117" s="31">
        <f t="shared" si="21"/>
        <v>0.93410550845001428</v>
      </c>
      <c r="H117" s="23">
        <v>42671510</v>
      </c>
      <c r="I117" s="24">
        <v>16343990</v>
      </c>
      <c r="J117" s="24">
        <v>4069750</v>
      </c>
      <c r="K117" s="23">
        <v>63085250</v>
      </c>
      <c r="L117" s="23">
        <v>3960656</v>
      </c>
      <c r="M117" s="24">
        <v>4198762</v>
      </c>
      <c r="N117" s="24">
        <v>36436122</v>
      </c>
      <c r="O117" s="23">
        <v>44595540</v>
      </c>
      <c r="P117" s="23">
        <v>4213354</v>
      </c>
      <c r="Q117" s="24">
        <v>4102582</v>
      </c>
      <c r="R117" s="24">
        <v>28245006</v>
      </c>
      <c r="S117" s="23">
        <v>36560942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35</v>
      </c>
      <c r="B118" s="15" t="s">
        <v>209</v>
      </c>
      <c r="C118" s="16" t="s">
        <v>210</v>
      </c>
      <c r="D118" s="23">
        <v>1570494797</v>
      </c>
      <c r="E118" s="24">
        <v>1682147707</v>
      </c>
      <c r="F118" s="24">
        <v>1335823835</v>
      </c>
      <c r="G118" s="31">
        <f t="shared" si="21"/>
        <v>0.79411803698401384</v>
      </c>
      <c r="H118" s="23">
        <v>387090039</v>
      </c>
      <c r="I118" s="24">
        <v>58463378</v>
      </c>
      <c r="J118" s="24">
        <v>78175121</v>
      </c>
      <c r="K118" s="23">
        <v>523728538</v>
      </c>
      <c r="L118" s="23">
        <v>65950249</v>
      </c>
      <c r="M118" s="24">
        <v>61975025</v>
      </c>
      <c r="N118" s="24">
        <v>323141723</v>
      </c>
      <c r="O118" s="23">
        <v>451066997</v>
      </c>
      <c r="P118" s="23">
        <v>60704254</v>
      </c>
      <c r="Q118" s="24">
        <v>50884018</v>
      </c>
      <c r="R118" s="24">
        <v>249440028</v>
      </c>
      <c r="S118" s="23">
        <v>361028300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211</v>
      </c>
      <c r="C119" s="19" t="s">
        <v>0</v>
      </c>
      <c r="D119" s="25">
        <f>SUM(D111:D118)</f>
        <v>12621981108</v>
      </c>
      <c r="E119" s="26">
        <f>SUM(E111:E118)</f>
        <v>12938894221</v>
      </c>
      <c r="F119" s="26">
        <f>SUM(F111:F118)</f>
        <v>8943673770</v>
      </c>
      <c r="G119" s="32">
        <f t="shared" si="21"/>
        <v>0.69122396529715013</v>
      </c>
      <c r="H119" s="25">
        <f t="shared" ref="H119:W119" si="24">SUM(H111:H118)</f>
        <v>1727781736</v>
      </c>
      <c r="I119" s="26">
        <f t="shared" si="24"/>
        <v>856736055</v>
      </c>
      <c r="J119" s="26">
        <f t="shared" si="24"/>
        <v>875202273</v>
      </c>
      <c r="K119" s="25">
        <f t="shared" si="24"/>
        <v>3459720064</v>
      </c>
      <c r="L119" s="25">
        <f t="shared" si="24"/>
        <v>753412916</v>
      </c>
      <c r="M119" s="26">
        <f t="shared" si="24"/>
        <v>738070537</v>
      </c>
      <c r="N119" s="26">
        <f t="shared" si="24"/>
        <v>1577256757</v>
      </c>
      <c r="O119" s="25">
        <f t="shared" si="24"/>
        <v>3068740210</v>
      </c>
      <c r="P119" s="25">
        <f t="shared" si="24"/>
        <v>839169948</v>
      </c>
      <c r="Q119" s="26">
        <f t="shared" si="24"/>
        <v>1134698281</v>
      </c>
      <c r="R119" s="26">
        <f t="shared" si="24"/>
        <v>441345267</v>
      </c>
      <c r="S119" s="25">
        <f t="shared" si="24"/>
        <v>2415213496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20</v>
      </c>
      <c r="B120" s="15" t="s">
        <v>212</v>
      </c>
      <c r="C120" s="16" t="s">
        <v>213</v>
      </c>
      <c r="D120" s="23">
        <v>242896273</v>
      </c>
      <c r="E120" s="24">
        <v>243333442</v>
      </c>
      <c r="F120" s="24">
        <v>222179410</v>
      </c>
      <c r="G120" s="31">
        <f t="shared" si="21"/>
        <v>0.91306566074054052</v>
      </c>
      <c r="H120" s="23">
        <v>76514820</v>
      </c>
      <c r="I120" s="24">
        <v>6321644</v>
      </c>
      <c r="J120" s="24">
        <v>5124091</v>
      </c>
      <c r="K120" s="23">
        <v>87960555</v>
      </c>
      <c r="L120" s="23">
        <v>5541715</v>
      </c>
      <c r="M120" s="24">
        <v>8960665</v>
      </c>
      <c r="N120" s="24">
        <v>62060205</v>
      </c>
      <c r="O120" s="23">
        <v>76562585</v>
      </c>
      <c r="P120" s="23">
        <v>5250112</v>
      </c>
      <c r="Q120" s="24">
        <v>5252714</v>
      </c>
      <c r="R120" s="24">
        <v>47153444</v>
      </c>
      <c r="S120" s="23">
        <v>57656270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20</v>
      </c>
      <c r="B121" s="15" t="s">
        <v>214</v>
      </c>
      <c r="C121" s="16" t="s">
        <v>215</v>
      </c>
      <c r="D121" s="23">
        <v>825905390</v>
      </c>
      <c r="E121" s="24">
        <v>803187729</v>
      </c>
      <c r="F121" s="24">
        <v>610049950</v>
      </c>
      <c r="G121" s="31">
        <f t="shared" si="21"/>
        <v>0.75953594405573888</v>
      </c>
      <c r="H121" s="23">
        <v>142249422</v>
      </c>
      <c r="I121" s="24">
        <v>47003643</v>
      </c>
      <c r="J121" s="24">
        <v>38845052</v>
      </c>
      <c r="K121" s="23">
        <v>228098117</v>
      </c>
      <c r="L121" s="23">
        <v>37828745</v>
      </c>
      <c r="M121" s="24">
        <v>40911346</v>
      </c>
      <c r="N121" s="24">
        <v>117309115</v>
      </c>
      <c r="O121" s="23">
        <v>196049206</v>
      </c>
      <c r="P121" s="23">
        <v>42439408</v>
      </c>
      <c r="Q121" s="24">
        <v>40253668</v>
      </c>
      <c r="R121" s="24">
        <v>103209551</v>
      </c>
      <c r="S121" s="23">
        <v>185902627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20</v>
      </c>
      <c r="B122" s="15" t="s">
        <v>216</v>
      </c>
      <c r="C122" s="16" t="s">
        <v>217</v>
      </c>
      <c r="D122" s="23">
        <v>1575165936</v>
      </c>
      <c r="E122" s="24">
        <v>1539474500</v>
      </c>
      <c r="F122" s="24">
        <v>1211125011</v>
      </c>
      <c r="G122" s="31">
        <f t="shared" si="21"/>
        <v>0.7867132654681841</v>
      </c>
      <c r="H122" s="23">
        <v>227210515</v>
      </c>
      <c r="I122" s="24">
        <v>126419813</v>
      </c>
      <c r="J122" s="24">
        <v>116224228</v>
      </c>
      <c r="K122" s="23">
        <v>469854556</v>
      </c>
      <c r="L122" s="23">
        <v>103175757</v>
      </c>
      <c r="M122" s="24">
        <v>87461270</v>
      </c>
      <c r="N122" s="24">
        <v>195703926</v>
      </c>
      <c r="O122" s="23">
        <v>386340953</v>
      </c>
      <c r="P122" s="23">
        <v>100937176</v>
      </c>
      <c r="Q122" s="24">
        <v>85542131</v>
      </c>
      <c r="R122" s="24">
        <v>168450195</v>
      </c>
      <c r="S122" s="23">
        <v>354929502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35</v>
      </c>
      <c r="B123" s="15" t="s">
        <v>218</v>
      </c>
      <c r="C123" s="16" t="s">
        <v>219</v>
      </c>
      <c r="D123" s="23">
        <v>1077392796</v>
      </c>
      <c r="E123" s="24">
        <v>1051321316</v>
      </c>
      <c r="F123" s="24">
        <v>924768336</v>
      </c>
      <c r="G123" s="31">
        <f t="shared" si="21"/>
        <v>0.87962483203374908</v>
      </c>
      <c r="H123" s="23">
        <v>301715181</v>
      </c>
      <c r="I123" s="24">
        <v>31952411</v>
      </c>
      <c r="J123" s="24">
        <v>37472458</v>
      </c>
      <c r="K123" s="23">
        <v>371140050</v>
      </c>
      <c r="L123" s="23">
        <v>36829203</v>
      </c>
      <c r="M123" s="24">
        <v>32037765</v>
      </c>
      <c r="N123" s="24">
        <v>229146200</v>
      </c>
      <c r="O123" s="23">
        <v>298013168</v>
      </c>
      <c r="P123" s="23">
        <v>33632701</v>
      </c>
      <c r="Q123" s="24">
        <v>26766294</v>
      </c>
      <c r="R123" s="24">
        <v>195216123</v>
      </c>
      <c r="S123" s="23">
        <v>255615118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220</v>
      </c>
      <c r="C124" s="19" t="s">
        <v>0</v>
      </c>
      <c r="D124" s="25">
        <f>SUM(D120:D123)</f>
        <v>3721360395</v>
      </c>
      <c r="E124" s="26">
        <f>SUM(E120:E123)</f>
        <v>3637316987</v>
      </c>
      <c r="F124" s="26">
        <f>SUM(F120:F123)</f>
        <v>2968122707</v>
      </c>
      <c r="G124" s="32">
        <f t="shared" si="21"/>
        <v>0.81601980734927904</v>
      </c>
      <c r="H124" s="25">
        <f t="shared" ref="H124:W124" si="25">SUM(H120:H123)</f>
        <v>747689938</v>
      </c>
      <c r="I124" s="26">
        <f t="shared" si="25"/>
        <v>211697511</v>
      </c>
      <c r="J124" s="26">
        <f t="shared" si="25"/>
        <v>197665829</v>
      </c>
      <c r="K124" s="25">
        <f t="shared" si="25"/>
        <v>1157053278</v>
      </c>
      <c r="L124" s="25">
        <f t="shared" si="25"/>
        <v>183375420</v>
      </c>
      <c r="M124" s="26">
        <f t="shared" si="25"/>
        <v>169371046</v>
      </c>
      <c r="N124" s="26">
        <f t="shared" si="25"/>
        <v>604219446</v>
      </c>
      <c r="O124" s="25">
        <f t="shared" si="25"/>
        <v>956965912</v>
      </c>
      <c r="P124" s="25">
        <f t="shared" si="25"/>
        <v>182259397</v>
      </c>
      <c r="Q124" s="26">
        <f t="shared" si="25"/>
        <v>157814807</v>
      </c>
      <c r="R124" s="26">
        <f t="shared" si="25"/>
        <v>514029313</v>
      </c>
      <c r="S124" s="25">
        <f t="shared" si="25"/>
        <v>854103517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20</v>
      </c>
      <c r="B125" s="15" t="s">
        <v>221</v>
      </c>
      <c r="C125" s="16" t="s">
        <v>222</v>
      </c>
      <c r="D125" s="23">
        <v>515564827</v>
      </c>
      <c r="E125" s="24">
        <v>506893846</v>
      </c>
      <c r="F125" s="24">
        <v>345983647</v>
      </c>
      <c r="G125" s="31">
        <f t="shared" si="21"/>
        <v>0.68255641635862352</v>
      </c>
      <c r="H125" s="23">
        <v>60748856</v>
      </c>
      <c r="I125" s="24">
        <v>34328398</v>
      </c>
      <c r="J125" s="24">
        <v>28891786</v>
      </c>
      <c r="K125" s="23">
        <v>123969040</v>
      </c>
      <c r="L125" s="23">
        <v>29500511</v>
      </c>
      <c r="M125" s="24">
        <v>29789877</v>
      </c>
      <c r="N125" s="24">
        <v>53568541</v>
      </c>
      <c r="O125" s="23">
        <v>112858929</v>
      </c>
      <c r="P125" s="23">
        <v>28502277</v>
      </c>
      <c r="Q125" s="24">
        <v>27638873</v>
      </c>
      <c r="R125" s="24">
        <v>53014528</v>
      </c>
      <c r="S125" s="23">
        <v>109155678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20</v>
      </c>
      <c r="B126" s="15" t="s">
        <v>223</v>
      </c>
      <c r="C126" s="16" t="s">
        <v>224</v>
      </c>
      <c r="D126" s="23">
        <v>358533296</v>
      </c>
      <c r="E126" s="24">
        <v>355107027</v>
      </c>
      <c r="F126" s="24">
        <v>276106560</v>
      </c>
      <c r="G126" s="31">
        <f t="shared" si="21"/>
        <v>0.77753054433361013</v>
      </c>
      <c r="H126" s="23">
        <v>79786717</v>
      </c>
      <c r="I126" s="24">
        <v>11667755</v>
      </c>
      <c r="J126" s="24">
        <v>11674998</v>
      </c>
      <c r="K126" s="23">
        <v>103129470</v>
      </c>
      <c r="L126" s="23">
        <v>11563670</v>
      </c>
      <c r="M126" s="24">
        <v>10309923</v>
      </c>
      <c r="N126" s="24">
        <v>72352617</v>
      </c>
      <c r="O126" s="23">
        <v>94226210</v>
      </c>
      <c r="P126" s="23">
        <v>10735967</v>
      </c>
      <c r="Q126" s="24">
        <v>10422788</v>
      </c>
      <c r="R126" s="24">
        <v>57592125</v>
      </c>
      <c r="S126" s="23">
        <v>78750880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20</v>
      </c>
      <c r="B127" s="15" t="s">
        <v>225</v>
      </c>
      <c r="C127" s="16" t="s">
        <v>226</v>
      </c>
      <c r="D127" s="23">
        <v>296817595</v>
      </c>
      <c r="E127" s="24">
        <v>318782595</v>
      </c>
      <c r="F127" s="24">
        <v>247905223</v>
      </c>
      <c r="G127" s="31">
        <f t="shared" si="21"/>
        <v>0.77766235324108579</v>
      </c>
      <c r="H127" s="23">
        <v>87463471</v>
      </c>
      <c r="I127" s="24">
        <v>4036811</v>
      </c>
      <c r="J127" s="24">
        <v>5006295</v>
      </c>
      <c r="K127" s="23">
        <v>96506577</v>
      </c>
      <c r="L127" s="23">
        <v>4959562</v>
      </c>
      <c r="M127" s="24">
        <v>6887142</v>
      </c>
      <c r="N127" s="24">
        <v>73797916</v>
      </c>
      <c r="O127" s="23">
        <v>85644620</v>
      </c>
      <c r="P127" s="23">
        <v>5543805</v>
      </c>
      <c r="Q127" s="24">
        <v>4559835</v>
      </c>
      <c r="R127" s="24">
        <v>55650386</v>
      </c>
      <c r="S127" s="23">
        <v>65754026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20</v>
      </c>
      <c r="B128" s="15" t="s">
        <v>227</v>
      </c>
      <c r="C128" s="16" t="s">
        <v>228</v>
      </c>
      <c r="D128" s="23">
        <v>441892323</v>
      </c>
      <c r="E128" s="24">
        <v>433139535</v>
      </c>
      <c r="F128" s="24">
        <v>342835144</v>
      </c>
      <c r="G128" s="31">
        <f t="shared" si="21"/>
        <v>0.79151201009623839</v>
      </c>
      <c r="H128" s="23">
        <v>92047778</v>
      </c>
      <c r="I128" s="24">
        <v>17932222</v>
      </c>
      <c r="J128" s="24">
        <v>18268098</v>
      </c>
      <c r="K128" s="23">
        <v>128248098</v>
      </c>
      <c r="L128" s="23">
        <v>23790871</v>
      </c>
      <c r="M128" s="24">
        <v>17589464</v>
      </c>
      <c r="N128" s="24">
        <v>80231826</v>
      </c>
      <c r="O128" s="23">
        <v>121612161</v>
      </c>
      <c r="P128" s="23">
        <v>16846492</v>
      </c>
      <c r="Q128" s="24">
        <v>13069563</v>
      </c>
      <c r="R128" s="24">
        <v>63058830</v>
      </c>
      <c r="S128" s="23">
        <v>92974885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35</v>
      </c>
      <c r="B129" s="15" t="s">
        <v>229</v>
      </c>
      <c r="C129" s="16" t="s">
        <v>230</v>
      </c>
      <c r="D129" s="23">
        <v>712053022</v>
      </c>
      <c r="E129" s="24">
        <v>725801526</v>
      </c>
      <c r="F129" s="24">
        <v>692548182</v>
      </c>
      <c r="G129" s="31">
        <f t="shared" si="21"/>
        <v>0.95418397067409855</v>
      </c>
      <c r="H129" s="23">
        <v>13528135</v>
      </c>
      <c r="I129" s="24">
        <v>244520147</v>
      </c>
      <c r="J129" s="24">
        <v>12776097</v>
      </c>
      <c r="K129" s="23">
        <v>270824379</v>
      </c>
      <c r="L129" s="23">
        <v>15045401</v>
      </c>
      <c r="M129" s="24">
        <v>16240555</v>
      </c>
      <c r="N129" s="24">
        <v>197030679</v>
      </c>
      <c r="O129" s="23">
        <v>228316635</v>
      </c>
      <c r="P129" s="23">
        <v>24865100</v>
      </c>
      <c r="Q129" s="24">
        <v>5327386</v>
      </c>
      <c r="R129" s="24">
        <v>163214682</v>
      </c>
      <c r="S129" s="23">
        <v>193407168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231</v>
      </c>
      <c r="C130" s="19" t="s">
        <v>0</v>
      </c>
      <c r="D130" s="25">
        <f>SUM(D125:D129)</f>
        <v>2324861063</v>
      </c>
      <c r="E130" s="26">
        <f>SUM(E125:E129)</f>
        <v>2339724529</v>
      </c>
      <c r="F130" s="26">
        <f>SUM(F125:F129)</f>
        <v>1905378756</v>
      </c>
      <c r="G130" s="32">
        <f t="shared" si="21"/>
        <v>0.8143602942925765</v>
      </c>
      <c r="H130" s="25">
        <f t="shared" ref="H130:W130" si="26">SUM(H125:H129)</f>
        <v>333574957</v>
      </c>
      <c r="I130" s="26">
        <f t="shared" si="26"/>
        <v>312485333</v>
      </c>
      <c r="J130" s="26">
        <f t="shared" si="26"/>
        <v>76617274</v>
      </c>
      <c r="K130" s="25">
        <f t="shared" si="26"/>
        <v>722677564</v>
      </c>
      <c r="L130" s="25">
        <f t="shared" si="26"/>
        <v>84860015</v>
      </c>
      <c r="M130" s="26">
        <f t="shared" si="26"/>
        <v>80816961</v>
      </c>
      <c r="N130" s="26">
        <f t="shared" si="26"/>
        <v>476981579</v>
      </c>
      <c r="O130" s="25">
        <f t="shared" si="26"/>
        <v>642658555</v>
      </c>
      <c r="P130" s="25">
        <f t="shared" si="26"/>
        <v>86493641</v>
      </c>
      <c r="Q130" s="26">
        <f t="shared" si="26"/>
        <v>61018445</v>
      </c>
      <c r="R130" s="26">
        <f t="shared" si="26"/>
        <v>392530551</v>
      </c>
      <c r="S130" s="25">
        <f t="shared" si="26"/>
        <v>540042637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20</v>
      </c>
      <c r="B131" s="15" t="s">
        <v>232</v>
      </c>
      <c r="C131" s="16" t="s">
        <v>233</v>
      </c>
      <c r="D131" s="23">
        <v>2705642334</v>
      </c>
      <c r="E131" s="24">
        <v>2727211228</v>
      </c>
      <c r="F131" s="24">
        <v>2179109213</v>
      </c>
      <c r="G131" s="31">
        <f t="shared" si="21"/>
        <v>0.79902472922790413</v>
      </c>
      <c r="H131" s="23">
        <v>418490987</v>
      </c>
      <c r="I131" s="24">
        <v>183873372</v>
      </c>
      <c r="J131" s="24">
        <v>189397826</v>
      </c>
      <c r="K131" s="23">
        <v>791762185</v>
      </c>
      <c r="L131" s="23">
        <v>191516836</v>
      </c>
      <c r="M131" s="24">
        <v>174405828</v>
      </c>
      <c r="N131" s="24">
        <v>365957315</v>
      </c>
      <c r="O131" s="23">
        <v>731879979</v>
      </c>
      <c r="P131" s="23">
        <v>166605817</v>
      </c>
      <c r="Q131" s="24">
        <v>169081876</v>
      </c>
      <c r="R131" s="24">
        <v>319779356</v>
      </c>
      <c r="S131" s="23">
        <v>655467049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20</v>
      </c>
      <c r="B132" s="15" t="s">
        <v>234</v>
      </c>
      <c r="C132" s="16" t="s">
        <v>235</v>
      </c>
      <c r="D132" s="23">
        <v>137903200</v>
      </c>
      <c r="E132" s="24">
        <v>133609249</v>
      </c>
      <c r="F132" s="24">
        <v>106461085</v>
      </c>
      <c r="G132" s="31">
        <f t="shared" si="21"/>
        <v>0.79680924634192052</v>
      </c>
      <c r="H132" s="23">
        <v>24138092</v>
      </c>
      <c r="I132" s="24">
        <v>7737614</v>
      </c>
      <c r="J132" s="24">
        <v>7749373</v>
      </c>
      <c r="K132" s="23">
        <v>39625079</v>
      </c>
      <c r="L132" s="23">
        <v>7708203</v>
      </c>
      <c r="M132" s="24">
        <v>6341566</v>
      </c>
      <c r="N132" s="24">
        <v>22226526</v>
      </c>
      <c r="O132" s="23">
        <v>36276295</v>
      </c>
      <c r="P132" s="23">
        <v>7380770</v>
      </c>
      <c r="Q132" s="24">
        <v>5166139</v>
      </c>
      <c r="R132" s="24">
        <v>18012802</v>
      </c>
      <c r="S132" s="23">
        <v>30559711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20</v>
      </c>
      <c r="B133" s="15" t="s">
        <v>236</v>
      </c>
      <c r="C133" s="16" t="s">
        <v>237</v>
      </c>
      <c r="D133" s="23">
        <v>182300724</v>
      </c>
      <c r="E133" s="24">
        <v>182545183</v>
      </c>
      <c r="F133" s="24">
        <v>167999542</v>
      </c>
      <c r="G133" s="31">
        <f t="shared" si="21"/>
        <v>0.92031758515369866</v>
      </c>
      <c r="H133" s="23">
        <v>54789580</v>
      </c>
      <c r="I133" s="24">
        <v>5869937</v>
      </c>
      <c r="J133" s="24">
        <v>5308596</v>
      </c>
      <c r="K133" s="23">
        <v>65968113</v>
      </c>
      <c r="L133" s="23">
        <v>5266971</v>
      </c>
      <c r="M133" s="24">
        <v>5188427</v>
      </c>
      <c r="N133" s="24">
        <v>45384231</v>
      </c>
      <c r="O133" s="23">
        <v>55839629</v>
      </c>
      <c r="P133" s="23">
        <v>5251548</v>
      </c>
      <c r="Q133" s="24">
        <v>5737804</v>
      </c>
      <c r="R133" s="24">
        <v>35202448</v>
      </c>
      <c r="S133" s="23">
        <v>46191800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35</v>
      </c>
      <c r="B134" s="15" t="s">
        <v>238</v>
      </c>
      <c r="C134" s="16" t="s">
        <v>239</v>
      </c>
      <c r="D134" s="23">
        <v>326855154</v>
      </c>
      <c r="E134" s="24">
        <v>329801699</v>
      </c>
      <c r="F134" s="24">
        <v>272384823</v>
      </c>
      <c r="G134" s="31">
        <f t="shared" si="21"/>
        <v>0.82590485078125686</v>
      </c>
      <c r="H134" s="23">
        <v>100688438</v>
      </c>
      <c r="I134" s="24">
        <v>6465826</v>
      </c>
      <c r="J134" s="24">
        <v>2042006</v>
      </c>
      <c r="K134" s="23">
        <v>109196270</v>
      </c>
      <c r="L134" s="23">
        <v>8518514</v>
      </c>
      <c r="M134" s="24">
        <v>5442140</v>
      </c>
      <c r="N134" s="24">
        <v>75984962</v>
      </c>
      <c r="O134" s="23">
        <v>89945616</v>
      </c>
      <c r="P134" s="23">
        <v>7752287</v>
      </c>
      <c r="Q134" s="24">
        <v>1961783</v>
      </c>
      <c r="R134" s="24">
        <v>63528867</v>
      </c>
      <c r="S134" s="23">
        <v>73242937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240</v>
      </c>
      <c r="C135" s="19" t="s">
        <v>0</v>
      </c>
      <c r="D135" s="25">
        <f>SUM(D131:D134)</f>
        <v>3352701412</v>
      </c>
      <c r="E135" s="26">
        <f>SUM(E131:E134)</f>
        <v>3373167359</v>
      </c>
      <c r="F135" s="26">
        <f>SUM(F131:F134)</f>
        <v>2725954663</v>
      </c>
      <c r="G135" s="32">
        <f t="shared" ref="G135:G168" si="27">IF(($E135     =0),0,($F135     /$E135     ))</f>
        <v>0.80812908844467446</v>
      </c>
      <c r="H135" s="25">
        <f t="shared" ref="H135:W135" si="28">SUM(H131:H134)</f>
        <v>598107097</v>
      </c>
      <c r="I135" s="26">
        <f t="shared" si="28"/>
        <v>203946749</v>
      </c>
      <c r="J135" s="26">
        <f t="shared" si="28"/>
        <v>204497801</v>
      </c>
      <c r="K135" s="25">
        <f t="shared" si="28"/>
        <v>1006551647</v>
      </c>
      <c r="L135" s="25">
        <f t="shared" si="28"/>
        <v>213010524</v>
      </c>
      <c r="M135" s="26">
        <f t="shared" si="28"/>
        <v>191377961</v>
      </c>
      <c r="N135" s="26">
        <f t="shared" si="28"/>
        <v>509553034</v>
      </c>
      <c r="O135" s="25">
        <f t="shared" si="28"/>
        <v>913941519</v>
      </c>
      <c r="P135" s="25">
        <f t="shared" si="28"/>
        <v>186990422</v>
      </c>
      <c r="Q135" s="26">
        <f t="shared" si="28"/>
        <v>181947602</v>
      </c>
      <c r="R135" s="26">
        <f t="shared" si="28"/>
        <v>436523473</v>
      </c>
      <c r="S135" s="25">
        <f t="shared" si="28"/>
        <v>805461497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20</v>
      </c>
      <c r="B136" s="15" t="s">
        <v>241</v>
      </c>
      <c r="C136" s="16" t="s">
        <v>242</v>
      </c>
      <c r="D136" s="23">
        <v>248838019</v>
      </c>
      <c r="E136" s="24">
        <v>258884025</v>
      </c>
      <c r="F136" s="24">
        <v>186377353</v>
      </c>
      <c r="G136" s="31">
        <f t="shared" si="27"/>
        <v>0.71992604796684534</v>
      </c>
      <c r="H136" s="23">
        <v>53709229</v>
      </c>
      <c r="I136" s="24">
        <v>13186123</v>
      </c>
      <c r="J136" s="24">
        <v>11346891</v>
      </c>
      <c r="K136" s="23">
        <v>78242243</v>
      </c>
      <c r="L136" s="23">
        <v>7898346</v>
      </c>
      <c r="M136" s="24">
        <v>0</v>
      </c>
      <c r="N136" s="24">
        <v>38302438</v>
      </c>
      <c r="O136" s="23">
        <v>46200784</v>
      </c>
      <c r="P136" s="23">
        <v>8088867</v>
      </c>
      <c r="Q136" s="24">
        <v>17427816</v>
      </c>
      <c r="R136" s="24">
        <v>36417643</v>
      </c>
      <c r="S136" s="23">
        <v>61934326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20</v>
      </c>
      <c r="B137" s="15" t="s">
        <v>243</v>
      </c>
      <c r="C137" s="16" t="s">
        <v>244</v>
      </c>
      <c r="D137" s="23">
        <v>384651962</v>
      </c>
      <c r="E137" s="24">
        <v>442798404</v>
      </c>
      <c r="F137" s="24">
        <v>322338618</v>
      </c>
      <c r="G137" s="31">
        <f t="shared" si="27"/>
        <v>0.72795794900832567</v>
      </c>
      <c r="H137" s="23">
        <v>90416067</v>
      </c>
      <c r="I137" s="24">
        <v>8855924</v>
      </c>
      <c r="J137" s="24">
        <v>15951258</v>
      </c>
      <c r="K137" s="23">
        <v>115223249</v>
      </c>
      <c r="L137" s="23">
        <v>15306606</v>
      </c>
      <c r="M137" s="24">
        <v>16560367</v>
      </c>
      <c r="N137" s="24">
        <v>81079738</v>
      </c>
      <c r="O137" s="23">
        <v>112946711</v>
      </c>
      <c r="P137" s="23">
        <v>14575012</v>
      </c>
      <c r="Q137" s="24">
        <v>17152688</v>
      </c>
      <c r="R137" s="24">
        <v>62440958</v>
      </c>
      <c r="S137" s="23">
        <v>94168658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20</v>
      </c>
      <c r="B138" s="15" t="s">
        <v>245</v>
      </c>
      <c r="C138" s="16" t="s">
        <v>246</v>
      </c>
      <c r="D138" s="23">
        <v>1140641837</v>
      </c>
      <c r="E138" s="24">
        <v>1146607287</v>
      </c>
      <c r="F138" s="24">
        <v>806006178</v>
      </c>
      <c r="G138" s="31">
        <f t="shared" si="27"/>
        <v>0.70294876645067061</v>
      </c>
      <c r="H138" s="23">
        <v>144488987</v>
      </c>
      <c r="I138" s="24">
        <v>85106616</v>
      </c>
      <c r="J138" s="24">
        <v>82070132</v>
      </c>
      <c r="K138" s="23">
        <v>311665735</v>
      </c>
      <c r="L138" s="23">
        <v>67271393</v>
      </c>
      <c r="M138" s="24">
        <v>60127651</v>
      </c>
      <c r="N138" s="24">
        <v>134616545</v>
      </c>
      <c r="O138" s="23">
        <v>262015589</v>
      </c>
      <c r="P138" s="23">
        <v>24902777</v>
      </c>
      <c r="Q138" s="24">
        <v>90353046</v>
      </c>
      <c r="R138" s="24">
        <v>117069031</v>
      </c>
      <c r="S138" s="23">
        <v>232324854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20</v>
      </c>
      <c r="B139" s="15" t="s">
        <v>247</v>
      </c>
      <c r="C139" s="16" t="s">
        <v>248</v>
      </c>
      <c r="D139" s="23">
        <v>268618410</v>
      </c>
      <c r="E139" s="24">
        <v>266831306</v>
      </c>
      <c r="F139" s="24">
        <v>196226000</v>
      </c>
      <c r="G139" s="31">
        <f t="shared" si="27"/>
        <v>0.73539346991016119</v>
      </c>
      <c r="H139" s="23">
        <v>92373938</v>
      </c>
      <c r="I139" s="24">
        <v>4955386</v>
      </c>
      <c r="J139" s="24">
        <v>5250193</v>
      </c>
      <c r="K139" s="23">
        <v>102579517</v>
      </c>
      <c r="L139" s="23">
        <v>5150674</v>
      </c>
      <c r="M139" s="24">
        <v>4586949</v>
      </c>
      <c r="N139" s="24">
        <v>74409667</v>
      </c>
      <c r="O139" s="23">
        <v>84147290</v>
      </c>
      <c r="P139" s="23">
        <v>4804421</v>
      </c>
      <c r="Q139" s="24">
        <v>4689772</v>
      </c>
      <c r="R139" s="24">
        <v>5000</v>
      </c>
      <c r="S139" s="23">
        <v>9499193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20</v>
      </c>
      <c r="B140" s="15" t="s">
        <v>249</v>
      </c>
      <c r="C140" s="16" t="s">
        <v>250</v>
      </c>
      <c r="D140" s="23">
        <v>508182721</v>
      </c>
      <c r="E140" s="24">
        <v>640388734</v>
      </c>
      <c r="F140" s="24">
        <v>464386391</v>
      </c>
      <c r="G140" s="31">
        <f t="shared" si="27"/>
        <v>0.72516327403098879</v>
      </c>
      <c r="H140" s="23">
        <v>112289352</v>
      </c>
      <c r="I140" s="24">
        <v>24939428</v>
      </c>
      <c r="J140" s="24">
        <v>24474937</v>
      </c>
      <c r="K140" s="23">
        <v>161703717</v>
      </c>
      <c r="L140" s="23">
        <v>24151104</v>
      </c>
      <c r="M140" s="24">
        <v>23118845</v>
      </c>
      <c r="N140" s="24">
        <v>96239162</v>
      </c>
      <c r="O140" s="23">
        <v>143509111</v>
      </c>
      <c r="P140" s="23">
        <v>24879569</v>
      </c>
      <c r="Q140" s="24">
        <v>55000692</v>
      </c>
      <c r="R140" s="24">
        <v>79293302</v>
      </c>
      <c r="S140" s="23">
        <v>159173563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35</v>
      </c>
      <c r="B141" s="15" t="s">
        <v>251</v>
      </c>
      <c r="C141" s="16" t="s">
        <v>252</v>
      </c>
      <c r="D141" s="23">
        <v>815238444</v>
      </c>
      <c r="E141" s="24">
        <v>850188366</v>
      </c>
      <c r="F141" s="24">
        <v>782742422</v>
      </c>
      <c r="G141" s="31">
        <f t="shared" si="27"/>
        <v>0.92066941080678111</v>
      </c>
      <c r="H141" s="23">
        <v>302159579</v>
      </c>
      <c r="I141" s="24">
        <v>13369825</v>
      </c>
      <c r="J141" s="24">
        <v>7226111</v>
      </c>
      <c r="K141" s="23">
        <v>322755515</v>
      </c>
      <c r="L141" s="23">
        <v>20855967</v>
      </c>
      <c r="M141" s="24">
        <v>5701939</v>
      </c>
      <c r="N141" s="24">
        <v>245468491</v>
      </c>
      <c r="O141" s="23">
        <v>272026397</v>
      </c>
      <c r="P141" s="23">
        <v>-3866585</v>
      </c>
      <c r="Q141" s="24">
        <v>6447446</v>
      </c>
      <c r="R141" s="24">
        <v>185379649</v>
      </c>
      <c r="S141" s="23">
        <v>187960510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253</v>
      </c>
      <c r="C142" s="19" t="s">
        <v>0</v>
      </c>
      <c r="D142" s="25">
        <f>SUM(D136:D141)</f>
        <v>3366171393</v>
      </c>
      <c r="E142" s="26">
        <f>SUM(E136:E141)</f>
        <v>3605698122</v>
      </c>
      <c r="F142" s="26">
        <f>SUM(F136:F141)</f>
        <v>2758076962</v>
      </c>
      <c r="G142" s="32">
        <f t="shared" si="27"/>
        <v>0.76492176235490184</v>
      </c>
      <c r="H142" s="25">
        <f t="shared" ref="H142:W142" si="29">SUM(H136:H141)</f>
        <v>795437152</v>
      </c>
      <c r="I142" s="26">
        <f t="shared" si="29"/>
        <v>150413302</v>
      </c>
      <c r="J142" s="26">
        <f t="shared" si="29"/>
        <v>146319522</v>
      </c>
      <c r="K142" s="25">
        <f t="shared" si="29"/>
        <v>1092169976</v>
      </c>
      <c r="L142" s="25">
        <f t="shared" si="29"/>
        <v>140634090</v>
      </c>
      <c r="M142" s="26">
        <f t="shared" si="29"/>
        <v>110095751</v>
      </c>
      <c r="N142" s="26">
        <f t="shared" si="29"/>
        <v>670116041</v>
      </c>
      <c r="O142" s="25">
        <f t="shared" si="29"/>
        <v>920845882</v>
      </c>
      <c r="P142" s="25">
        <f t="shared" si="29"/>
        <v>73384061</v>
      </c>
      <c r="Q142" s="26">
        <f t="shared" si="29"/>
        <v>191071460</v>
      </c>
      <c r="R142" s="26">
        <f t="shared" si="29"/>
        <v>480605583</v>
      </c>
      <c r="S142" s="25">
        <f t="shared" si="29"/>
        <v>745061104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20</v>
      </c>
      <c r="B143" s="15" t="s">
        <v>254</v>
      </c>
      <c r="C143" s="16" t="s">
        <v>255</v>
      </c>
      <c r="D143" s="23">
        <v>308504577</v>
      </c>
      <c r="E143" s="24">
        <v>312772910</v>
      </c>
      <c r="F143" s="24">
        <v>290806493</v>
      </c>
      <c r="G143" s="31">
        <f t="shared" si="27"/>
        <v>0.92976879935030177</v>
      </c>
      <c r="H143" s="23">
        <v>106093998</v>
      </c>
      <c r="I143" s="24">
        <v>5280359</v>
      </c>
      <c r="J143" s="24">
        <v>4276074</v>
      </c>
      <c r="K143" s="23">
        <v>115650431</v>
      </c>
      <c r="L143" s="23">
        <v>4483635</v>
      </c>
      <c r="M143" s="24">
        <v>8542237</v>
      </c>
      <c r="N143" s="24">
        <v>85315517</v>
      </c>
      <c r="O143" s="23">
        <v>98341389</v>
      </c>
      <c r="P143" s="23">
        <v>3779917</v>
      </c>
      <c r="Q143" s="24">
        <v>6773353</v>
      </c>
      <c r="R143" s="24">
        <v>66261403</v>
      </c>
      <c r="S143" s="23">
        <v>76814673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20</v>
      </c>
      <c r="B144" s="15" t="s">
        <v>256</v>
      </c>
      <c r="C144" s="16" t="s">
        <v>257</v>
      </c>
      <c r="D144" s="23">
        <v>340291706</v>
      </c>
      <c r="E144" s="24">
        <v>341542057</v>
      </c>
      <c r="F144" s="24">
        <v>307428794</v>
      </c>
      <c r="G144" s="31">
        <f t="shared" si="27"/>
        <v>0.90011987601280974</v>
      </c>
      <c r="H144" s="23">
        <v>112875637</v>
      </c>
      <c r="I144" s="24">
        <v>7917023</v>
      </c>
      <c r="J144" s="24">
        <v>7421525</v>
      </c>
      <c r="K144" s="23">
        <v>128214185</v>
      </c>
      <c r="L144" s="23">
        <v>7040491</v>
      </c>
      <c r="M144" s="24">
        <v>6210441</v>
      </c>
      <c r="N144" s="24">
        <v>87610804</v>
      </c>
      <c r="O144" s="23">
        <v>100861736</v>
      </c>
      <c r="P144" s="23">
        <v>4878758</v>
      </c>
      <c r="Q144" s="24">
        <v>8906360</v>
      </c>
      <c r="R144" s="24">
        <v>64567755</v>
      </c>
      <c r="S144" s="23">
        <v>78352873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20</v>
      </c>
      <c r="B145" s="15" t="s">
        <v>258</v>
      </c>
      <c r="C145" s="16" t="s">
        <v>259</v>
      </c>
      <c r="D145" s="23">
        <v>363474271</v>
      </c>
      <c r="E145" s="24">
        <v>389086571</v>
      </c>
      <c r="F145" s="24">
        <v>366185775</v>
      </c>
      <c r="G145" s="31">
        <f t="shared" si="27"/>
        <v>0.94114215779500654</v>
      </c>
      <c r="H145" s="23">
        <v>127389374</v>
      </c>
      <c r="I145" s="24">
        <v>7863851</v>
      </c>
      <c r="J145" s="24">
        <v>11976131</v>
      </c>
      <c r="K145" s="23">
        <v>147229356</v>
      </c>
      <c r="L145" s="23">
        <v>15594394</v>
      </c>
      <c r="M145" s="24">
        <v>13419909</v>
      </c>
      <c r="N145" s="24">
        <v>95094212</v>
      </c>
      <c r="O145" s="23">
        <v>124108515</v>
      </c>
      <c r="P145" s="23">
        <v>11818842</v>
      </c>
      <c r="Q145" s="24">
        <v>9788840</v>
      </c>
      <c r="R145" s="24">
        <v>73240222</v>
      </c>
      <c r="S145" s="23">
        <v>94847904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20</v>
      </c>
      <c r="B146" s="15" t="s">
        <v>260</v>
      </c>
      <c r="C146" s="16" t="s">
        <v>261</v>
      </c>
      <c r="D146" s="23">
        <v>220356700</v>
      </c>
      <c r="E146" s="24">
        <v>222658051</v>
      </c>
      <c r="F146" s="24">
        <v>206885492</v>
      </c>
      <c r="G146" s="31">
        <f t="shared" si="27"/>
        <v>0.92916241326481386</v>
      </c>
      <c r="H146" s="23">
        <v>127389374</v>
      </c>
      <c r="I146" s="24">
        <v>6026383</v>
      </c>
      <c r="J146" s="24">
        <v>79333739</v>
      </c>
      <c r="K146" s="23">
        <v>212749496</v>
      </c>
      <c r="L146" s="23">
        <v>-52016549</v>
      </c>
      <c r="M146" s="24">
        <v>5757910</v>
      </c>
      <c r="N146" s="24">
        <v>-11552929</v>
      </c>
      <c r="O146" s="23">
        <v>-57811568</v>
      </c>
      <c r="P146" s="23">
        <v>1957469</v>
      </c>
      <c r="Q146" s="24">
        <v>5606181</v>
      </c>
      <c r="R146" s="24">
        <v>44383914</v>
      </c>
      <c r="S146" s="23">
        <v>51947564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35</v>
      </c>
      <c r="B147" s="15" t="s">
        <v>262</v>
      </c>
      <c r="C147" s="16" t="s">
        <v>263</v>
      </c>
      <c r="D147" s="23">
        <v>826226329</v>
      </c>
      <c r="E147" s="24">
        <v>820052826</v>
      </c>
      <c r="F147" s="24">
        <v>844788582</v>
      </c>
      <c r="G147" s="31">
        <f t="shared" si="27"/>
        <v>1.0301636128987621</v>
      </c>
      <c r="H147" s="23">
        <v>-30058</v>
      </c>
      <c r="I147" s="24">
        <v>11349295</v>
      </c>
      <c r="J147" s="24">
        <v>9604190</v>
      </c>
      <c r="K147" s="23">
        <v>20923427</v>
      </c>
      <c r="L147" s="23">
        <v>293909016</v>
      </c>
      <c r="M147" s="24">
        <v>12522437</v>
      </c>
      <c r="N147" s="24">
        <v>232062394</v>
      </c>
      <c r="O147" s="23">
        <v>538493847</v>
      </c>
      <c r="P147" s="23">
        <v>98668772</v>
      </c>
      <c r="Q147" s="24">
        <v>12034025</v>
      </c>
      <c r="R147" s="24">
        <v>174668511</v>
      </c>
      <c r="S147" s="23">
        <v>285371308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264</v>
      </c>
      <c r="C148" s="19" t="s">
        <v>0</v>
      </c>
      <c r="D148" s="25">
        <f>SUM(D143:D147)</f>
        <v>2058853583</v>
      </c>
      <c r="E148" s="26">
        <f>SUM(E143:E147)</f>
        <v>2086112415</v>
      </c>
      <c r="F148" s="26">
        <f>SUM(F143:F147)</f>
        <v>2016095136</v>
      </c>
      <c r="G148" s="32">
        <f t="shared" si="27"/>
        <v>0.96643647844835823</v>
      </c>
      <c r="H148" s="25">
        <f t="shared" ref="H148:W148" si="30">SUM(H143:H147)</f>
        <v>473718325</v>
      </c>
      <c r="I148" s="26">
        <f t="shared" si="30"/>
        <v>38436911</v>
      </c>
      <c r="J148" s="26">
        <f t="shared" si="30"/>
        <v>112611659</v>
      </c>
      <c r="K148" s="25">
        <f t="shared" si="30"/>
        <v>624766895</v>
      </c>
      <c r="L148" s="25">
        <f t="shared" si="30"/>
        <v>269010987</v>
      </c>
      <c r="M148" s="26">
        <f t="shared" si="30"/>
        <v>46452934</v>
      </c>
      <c r="N148" s="26">
        <f t="shared" si="30"/>
        <v>488529998</v>
      </c>
      <c r="O148" s="25">
        <f t="shared" si="30"/>
        <v>803993919</v>
      </c>
      <c r="P148" s="25">
        <f t="shared" si="30"/>
        <v>121103758</v>
      </c>
      <c r="Q148" s="26">
        <f t="shared" si="30"/>
        <v>43108759</v>
      </c>
      <c r="R148" s="26">
        <f t="shared" si="30"/>
        <v>423121805</v>
      </c>
      <c r="S148" s="25">
        <f t="shared" si="30"/>
        <v>587334322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20</v>
      </c>
      <c r="B149" s="15" t="s">
        <v>265</v>
      </c>
      <c r="C149" s="16" t="s">
        <v>266</v>
      </c>
      <c r="D149" s="23">
        <v>244061565</v>
      </c>
      <c r="E149" s="24">
        <v>247327439</v>
      </c>
      <c r="F149" s="24">
        <v>232312886</v>
      </c>
      <c r="G149" s="31">
        <f t="shared" si="27"/>
        <v>0.93929281336228931</v>
      </c>
      <c r="H149" s="23">
        <v>82412204</v>
      </c>
      <c r="I149" s="24">
        <v>5308581</v>
      </c>
      <c r="J149" s="24">
        <v>5882942</v>
      </c>
      <c r="K149" s="23">
        <v>93603727</v>
      </c>
      <c r="L149" s="23">
        <v>5927562</v>
      </c>
      <c r="M149" s="24">
        <v>5534870</v>
      </c>
      <c r="N149" s="24">
        <v>66798923</v>
      </c>
      <c r="O149" s="23">
        <v>78261355</v>
      </c>
      <c r="P149" s="23">
        <v>4739659</v>
      </c>
      <c r="Q149" s="24">
        <v>4735055</v>
      </c>
      <c r="R149" s="24">
        <v>50973090</v>
      </c>
      <c r="S149" s="23">
        <v>60447804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20</v>
      </c>
      <c r="B150" s="15" t="s">
        <v>267</v>
      </c>
      <c r="C150" s="16" t="s">
        <v>268</v>
      </c>
      <c r="D150" s="23">
        <v>5862916600</v>
      </c>
      <c r="E150" s="24">
        <v>5805266705</v>
      </c>
      <c r="F150" s="24">
        <v>4317556725</v>
      </c>
      <c r="G150" s="31">
        <f t="shared" si="27"/>
        <v>0.74373098505213298</v>
      </c>
      <c r="H150" s="23">
        <v>714959230</v>
      </c>
      <c r="I150" s="24">
        <v>416922841</v>
      </c>
      <c r="J150" s="24">
        <v>444460945</v>
      </c>
      <c r="K150" s="23">
        <v>1576343016</v>
      </c>
      <c r="L150" s="23">
        <v>383896869</v>
      </c>
      <c r="M150" s="24">
        <v>429416320</v>
      </c>
      <c r="N150" s="24">
        <v>602584578</v>
      </c>
      <c r="O150" s="23">
        <v>1415897767</v>
      </c>
      <c r="P150" s="23">
        <v>370308828</v>
      </c>
      <c r="Q150" s="24">
        <v>401173937</v>
      </c>
      <c r="R150" s="24">
        <v>553833177</v>
      </c>
      <c r="S150" s="23">
        <v>1325315942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20</v>
      </c>
      <c r="B151" s="15" t="s">
        <v>269</v>
      </c>
      <c r="C151" s="16" t="s">
        <v>270</v>
      </c>
      <c r="D151" s="23">
        <v>528251098</v>
      </c>
      <c r="E151" s="24">
        <v>536008969</v>
      </c>
      <c r="F151" s="24">
        <v>461481765</v>
      </c>
      <c r="G151" s="31">
        <f t="shared" si="27"/>
        <v>0.86095903555673525</v>
      </c>
      <c r="H151" s="23">
        <v>159614879</v>
      </c>
      <c r="I151" s="24">
        <v>15687330</v>
      </c>
      <c r="J151" s="24">
        <v>19680430</v>
      </c>
      <c r="K151" s="23">
        <v>194982639</v>
      </c>
      <c r="L151" s="23">
        <v>25514823</v>
      </c>
      <c r="M151" s="24">
        <v>16171895</v>
      </c>
      <c r="N151" s="24">
        <v>19402726</v>
      </c>
      <c r="O151" s="23">
        <v>61089444</v>
      </c>
      <c r="P151" s="23">
        <v>103734815</v>
      </c>
      <c r="Q151" s="24">
        <v>19764805</v>
      </c>
      <c r="R151" s="24">
        <v>81910062</v>
      </c>
      <c r="S151" s="23">
        <v>205409682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20</v>
      </c>
      <c r="B152" s="15" t="s">
        <v>271</v>
      </c>
      <c r="C152" s="16" t="s">
        <v>272</v>
      </c>
      <c r="D152" s="23">
        <v>210121377</v>
      </c>
      <c r="E152" s="24">
        <v>210121377</v>
      </c>
      <c r="F152" s="24">
        <v>166002020</v>
      </c>
      <c r="G152" s="31">
        <f t="shared" si="27"/>
        <v>0.79002918394162247</v>
      </c>
      <c r="H152" s="23">
        <v>50663949</v>
      </c>
      <c r="I152" s="24">
        <v>6809432</v>
      </c>
      <c r="J152" s="24">
        <v>6215562</v>
      </c>
      <c r="K152" s="23">
        <v>63688943</v>
      </c>
      <c r="L152" s="23">
        <v>7019373</v>
      </c>
      <c r="M152" s="24">
        <v>7921657</v>
      </c>
      <c r="N152" s="24">
        <v>40556213</v>
      </c>
      <c r="O152" s="23">
        <v>55497243</v>
      </c>
      <c r="P152" s="23">
        <v>8621813</v>
      </c>
      <c r="Q152" s="24">
        <v>6267098</v>
      </c>
      <c r="R152" s="24">
        <v>31926923</v>
      </c>
      <c r="S152" s="23">
        <v>46815834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20</v>
      </c>
      <c r="B153" s="15" t="s">
        <v>273</v>
      </c>
      <c r="C153" s="16" t="s">
        <v>274</v>
      </c>
      <c r="D153" s="23">
        <v>252827577</v>
      </c>
      <c r="E153" s="24">
        <v>254460010</v>
      </c>
      <c r="F153" s="24">
        <v>211255004</v>
      </c>
      <c r="G153" s="31">
        <f t="shared" si="27"/>
        <v>0.83020905328110295</v>
      </c>
      <c r="H153" s="23">
        <v>60562141</v>
      </c>
      <c r="I153" s="24">
        <v>10791331</v>
      </c>
      <c r="J153" s="24">
        <v>10791874</v>
      </c>
      <c r="K153" s="23">
        <v>82145346</v>
      </c>
      <c r="L153" s="23">
        <v>11259824</v>
      </c>
      <c r="M153" s="24">
        <v>9121588</v>
      </c>
      <c r="N153" s="24">
        <v>49330574</v>
      </c>
      <c r="O153" s="23">
        <v>69711986</v>
      </c>
      <c r="P153" s="23">
        <v>7789145</v>
      </c>
      <c r="Q153" s="24">
        <v>8405598</v>
      </c>
      <c r="R153" s="24">
        <v>43202929</v>
      </c>
      <c r="S153" s="23">
        <v>59397672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35</v>
      </c>
      <c r="B154" s="15" t="s">
        <v>275</v>
      </c>
      <c r="C154" s="16" t="s">
        <v>276</v>
      </c>
      <c r="D154" s="23">
        <v>955453738</v>
      </c>
      <c r="E154" s="24">
        <v>964023426</v>
      </c>
      <c r="F154" s="24">
        <v>895828381</v>
      </c>
      <c r="G154" s="31">
        <f t="shared" si="27"/>
        <v>0.92925997111609604</v>
      </c>
      <c r="H154" s="23">
        <v>331342219</v>
      </c>
      <c r="I154" s="24">
        <v>18822749</v>
      </c>
      <c r="J154" s="24">
        <v>14824881</v>
      </c>
      <c r="K154" s="23">
        <v>364989849</v>
      </c>
      <c r="L154" s="23">
        <v>14351859</v>
      </c>
      <c r="M154" s="24">
        <v>13784526</v>
      </c>
      <c r="N154" s="24">
        <v>269729600</v>
      </c>
      <c r="O154" s="23">
        <v>297865985</v>
      </c>
      <c r="P154" s="23">
        <v>12703670</v>
      </c>
      <c r="Q154" s="24">
        <v>12857920</v>
      </c>
      <c r="R154" s="24">
        <v>207410957</v>
      </c>
      <c r="S154" s="23">
        <v>232972547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277</v>
      </c>
      <c r="C155" s="19" t="s">
        <v>0</v>
      </c>
      <c r="D155" s="25">
        <f>SUM(D149:D154)</f>
        <v>8053631955</v>
      </c>
      <c r="E155" s="26">
        <f>SUM(E149:E154)</f>
        <v>8017207926</v>
      </c>
      <c r="F155" s="26">
        <f>SUM(F149:F154)</f>
        <v>6284436781</v>
      </c>
      <c r="G155" s="32">
        <f t="shared" si="27"/>
        <v>0.78386850372427275</v>
      </c>
      <c r="H155" s="25">
        <f t="shared" ref="H155:W155" si="31">SUM(H149:H154)</f>
        <v>1399554622</v>
      </c>
      <c r="I155" s="26">
        <f t="shared" si="31"/>
        <v>474342264</v>
      </c>
      <c r="J155" s="26">
        <f t="shared" si="31"/>
        <v>501856634</v>
      </c>
      <c r="K155" s="25">
        <f t="shared" si="31"/>
        <v>2375753520</v>
      </c>
      <c r="L155" s="25">
        <f t="shared" si="31"/>
        <v>447970310</v>
      </c>
      <c r="M155" s="26">
        <f t="shared" si="31"/>
        <v>481950856</v>
      </c>
      <c r="N155" s="26">
        <f t="shared" si="31"/>
        <v>1048402614</v>
      </c>
      <c r="O155" s="25">
        <f t="shared" si="31"/>
        <v>1978323780</v>
      </c>
      <c r="P155" s="25">
        <f t="shared" si="31"/>
        <v>507897930</v>
      </c>
      <c r="Q155" s="26">
        <f t="shared" si="31"/>
        <v>453204413</v>
      </c>
      <c r="R155" s="26">
        <f t="shared" si="31"/>
        <v>969257138</v>
      </c>
      <c r="S155" s="25">
        <f t="shared" si="31"/>
        <v>1930359481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20</v>
      </c>
      <c r="B156" s="15" t="s">
        <v>278</v>
      </c>
      <c r="C156" s="16" t="s">
        <v>279</v>
      </c>
      <c r="D156" s="23">
        <v>454621503</v>
      </c>
      <c r="E156" s="24">
        <v>463028330</v>
      </c>
      <c r="F156" s="24">
        <v>394323652</v>
      </c>
      <c r="G156" s="31">
        <f t="shared" si="27"/>
        <v>0.85161884587061876</v>
      </c>
      <c r="H156" s="23">
        <v>112380796</v>
      </c>
      <c r="I156" s="24">
        <v>28194697</v>
      </c>
      <c r="J156" s="24">
        <v>16303186</v>
      </c>
      <c r="K156" s="23">
        <v>156878679</v>
      </c>
      <c r="L156" s="23">
        <v>17403028</v>
      </c>
      <c r="M156" s="24">
        <v>16275943</v>
      </c>
      <c r="N156" s="24">
        <v>96746467</v>
      </c>
      <c r="O156" s="23">
        <v>130425438</v>
      </c>
      <c r="P156" s="23">
        <v>16321999</v>
      </c>
      <c r="Q156" s="24">
        <v>15898061</v>
      </c>
      <c r="R156" s="24">
        <v>74799475</v>
      </c>
      <c r="S156" s="23">
        <v>107019535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20</v>
      </c>
      <c r="B157" s="15" t="s">
        <v>280</v>
      </c>
      <c r="C157" s="16" t="s">
        <v>281</v>
      </c>
      <c r="D157" s="23">
        <v>3011912801</v>
      </c>
      <c r="E157" s="24">
        <v>3008801836</v>
      </c>
      <c r="F157" s="24">
        <v>2193080220</v>
      </c>
      <c r="G157" s="31">
        <f t="shared" si="27"/>
        <v>0.72888822180311907</v>
      </c>
      <c r="H157" s="23">
        <v>152118058</v>
      </c>
      <c r="I157" s="24">
        <v>268372670</v>
      </c>
      <c r="J157" s="24">
        <v>241246707</v>
      </c>
      <c r="K157" s="23">
        <v>661737435</v>
      </c>
      <c r="L157" s="23">
        <v>217084106</v>
      </c>
      <c r="M157" s="24">
        <v>219395042</v>
      </c>
      <c r="N157" s="24">
        <v>320296965</v>
      </c>
      <c r="O157" s="23">
        <v>756776113</v>
      </c>
      <c r="P157" s="23">
        <v>221520744</v>
      </c>
      <c r="Q157" s="24">
        <v>240152883</v>
      </c>
      <c r="R157" s="24">
        <v>312893045</v>
      </c>
      <c r="S157" s="23">
        <v>774566672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20</v>
      </c>
      <c r="B158" s="15" t="s">
        <v>282</v>
      </c>
      <c r="C158" s="16" t="s">
        <v>283</v>
      </c>
      <c r="D158" s="23">
        <v>250640572</v>
      </c>
      <c r="E158" s="24">
        <v>250599189</v>
      </c>
      <c r="F158" s="24">
        <v>236470786</v>
      </c>
      <c r="G158" s="31">
        <f t="shared" si="27"/>
        <v>0.94362151347584766</v>
      </c>
      <c r="H158" s="23">
        <v>90743330</v>
      </c>
      <c r="I158" s="24">
        <v>3524724</v>
      </c>
      <c r="J158" s="24">
        <v>3270030</v>
      </c>
      <c r="K158" s="23">
        <v>97538084</v>
      </c>
      <c r="L158" s="23">
        <v>4058851</v>
      </c>
      <c r="M158" s="24">
        <v>3172750</v>
      </c>
      <c r="N158" s="24">
        <v>71009995</v>
      </c>
      <c r="O158" s="23">
        <v>78241596</v>
      </c>
      <c r="P158" s="23">
        <v>4190890</v>
      </c>
      <c r="Q158" s="24">
        <v>2691690</v>
      </c>
      <c r="R158" s="24">
        <v>53808526</v>
      </c>
      <c r="S158" s="23">
        <v>60691106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20</v>
      </c>
      <c r="B159" s="15" t="s">
        <v>284</v>
      </c>
      <c r="C159" s="16" t="s">
        <v>285</v>
      </c>
      <c r="D159" s="23">
        <v>182656831</v>
      </c>
      <c r="E159" s="24">
        <v>181320696</v>
      </c>
      <c r="F159" s="24">
        <v>168901353</v>
      </c>
      <c r="G159" s="31">
        <f t="shared" si="27"/>
        <v>0.9315062026896257</v>
      </c>
      <c r="H159" s="23">
        <v>80874315</v>
      </c>
      <c r="I159" s="24">
        <v>2647851</v>
      </c>
      <c r="J159" s="24">
        <v>1252877</v>
      </c>
      <c r="K159" s="23">
        <v>84775043</v>
      </c>
      <c r="L159" s="23">
        <v>1403605</v>
      </c>
      <c r="M159" s="24">
        <v>1694785</v>
      </c>
      <c r="N159" s="24">
        <v>41063867</v>
      </c>
      <c r="O159" s="23">
        <v>44162257</v>
      </c>
      <c r="P159" s="23">
        <v>1219459</v>
      </c>
      <c r="Q159" s="24">
        <v>6203535</v>
      </c>
      <c r="R159" s="24">
        <v>32541059</v>
      </c>
      <c r="S159" s="23">
        <v>39964053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35</v>
      </c>
      <c r="B160" s="15" t="s">
        <v>286</v>
      </c>
      <c r="C160" s="16" t="s">
        <v>287</v>
      </c>
      <c r="D160" s="23">
        <v>1632704657</v>
      </c>
      <c r="E160" s="24">
        <v>1632898807</v>
      </c>
      <c r="F160" s="24">
        <v>1415003446</v>
      </c>
      <c r="G160" s="31">
        <f t="shared" si="27"/>
        <v>0.86655917680513073</v>
      </c>
      <c r="H160" s="23">
        <v>436259718</v>
      </c>
      <c r="I160" s="24">
        <v>69286477</v>
      </c>
      <c r="J160" s="24">
        <v>63896002</v>
      </c>
      <c r="K160" s="23">
        <v>569442197</v>
      </c>
      <c r="L160" s="23">
        <v>30001338</v>
      </c>
      <c r="M160" s="24">
        <v>60506958</v>
      </c>
      <c r="N160" s="24">
        <v>342817330</v>
      </c>
      <c r="O160" s="23">
        <v>433325626</v>
      </c>
      <c r="P160" s="23">
        <v>105863636</v>
      </c>
      <c r="Q160" s="24">
        <v>48189324</v>
      </c>
      <c r="R160" s="24">
        <v>258182663</v>
      </c>
      <c r="S160" s="23">
        <v>412235623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288</v>
      </c>
      <c r="C161" s="19" t="s">
        <v>0</v>
      </c>
      <c r="D161" s="25">
        <f>SUM(D156:D160)</f>
        <v>5532536364</v>
      </c>
      <c r="E161" s="26">
        <f>SUM(E156:E160)</f>
        <v>5536648858</v>
      </c>
      <c r="F161" s="26">
        <f>SUM(F156:F160)</f>
        <v>4407779457</v>
      </c>
      <c r="G161" s="32">
        <f t="shared" si="27"/>
        <v>0.79610962696887</v>
      </c>
      <c r="H161" s="25">
        <f t="shared" ref="H161:W161" si="32">SUM(H156:H160)</f>
        <v>872376217</v>
      </c>
      <c r="I161" s="26">
        <f t="shared" si="32"/>
        <v>372026419</v>
      </c>
      <c r="J161" s="26">
        <f t="shared" si="32"/>
        <v>325968802</v>
      </c>
      <c r="K161" s="25">
        <f t="shared" si="32"/>
        <v>1570371438</v>
      </c>
      <c r="L161" s="25">
        <f t="shared" si="32"/>
        <v>269950928</v>
      </c>
      <c r="M161" s="26">
        <f t="shared" si="32"/>
        <v>301045478</v>
      </c>
      <c r="N161" s="26">
        <f t="shared" si="32"/>
        <v>871934624</v>
      </c>
      <c r="O161" s="25">
        <f t="shared" si="32"/>
        <v>1442931030</v>
      </c>
      <c r="P161" s="25">
        <f t="shared" si="32"/>
        <v>349116728</v>
      </c>
      <c r="Q161" s="26">
        <f t="shared" si="32"/>
        <v>313135493</v>
      </c>
      <c r="R161" s="26">
        <f t="shared" si="32"/>
        <v>732224768</v>
      </c>
      <c r="S161" s="25">
        <f t="shared" si="32"/>
        <v>1394476989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20</v>
      </c>
      <c r="B162" s="15" t="s">
        <v>289</v>
      </c>
      <c r="C162" s="16" t="s">
        <v>290</v>
      </c>
      <c r="D162" s="23">
        <v>547910590</v>
      </c>
      <c r="E162" s="24">
        <v>546540262</v>
      </c>
      <c r="F162" s="24">
        <v>399005347</v>
      </c>
      <c r="G162" s="31">
        <f t="shared" si="27"/>
        <v>0.73005663945028809</v>
      </c>
      <c r="H162" s="23">
        <v>96182720</v>
      </c>
      <c r="I162" s="24">
        <v>36547230</v>
      </c>
      <c r="J162" s="24">
        <v>31297526</v>
      </c>
      <c r="K162" s="23">
        <v>164027476</v>
      </c>
      <c r="L162" s="23">
        <v>40190643</v>
      </c>
      <c r="M162" s="24">
        <v>31372427</v>
      </c>
      <c r="N162" s="24">
        <v>63043518</v>
      </c>
      <c r="O162" s="23">
        <v>134606588</v>
      </c>
      <c r="P162" s="23">
        <v>26975216</v>
      </c>
      <c r="Q162" s="24">
        <v>21370702</v>
      </c>
      <c r="R162" s="24">
        <v>52025365</v>
      </c>
      <c r="S162" s="23">
        <v>100371283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20</v>
      </c>
      <c r="B163" s="15" t="s">
        <v>291</v>
      </c>
      <c r="C163" s="16" t="s">
        <v>292</v>
      </c>
      <c r="D163" s="23">
        <v>244546675</v>
      </c>
      <c r="E163" s="24">
        <v>242012351</v>
      </c>
      <c r="F163" s="24">
        <v>215511260</v>
      </c>
      <c r="G163" s="31">
        <f t="shared" si="27"/>
        <v>0.89049694823219994</v>
      </c>
      <c r="H163" s="23">
        <v>74158568</v>
      </c>
      <c r="I163" s="24">
        <v>7411451</v>
      </c>
      <c r="J163" s="24">
        <v>7156357</v>
      </c>
      <c r="K163" s="23">
        <v>88726376</v>
      </c>
      <c r="L163" s="23">
        <v>9262010</v>
      </c>
      <c r="M163" s="24">
        <v>7662398</v>
      </c>
      <c r="N163" s="24">
        <v>51503884</v>
      </c>
      <c r="O163" s="23">
        <v>68428292</v>
      </c>
      <c r="P163" s="23">
        <v>7598932</v>
      </c>
      <c r="Q163" s="24">
        <v>7188706</v>
      </c>
      <c r="R163" s="24">
        <v>43568954</v>
      </c>
      <c r="S163" s="23">
        <v>58356592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20</v>
      </c>
      <c r="B164" s="15" t="s">
        <v>293</v>
      </c>
      <c r="C164" s="16" t="s">
        <v>294</v>
      </c>
      <c r="D164" s="23">
        <v>308738816</v>
      </c>
      <c r="E164" s="24">
        <v>311192187</v>
      </c>
      <c r="F164" s="24">
        <v>297050175</v>
      </c>
      <c r="G164" s="31">
        <f t="shared" si="27"/>
        <v>0.95455537577490657</v>
      </c>
      <c r="H164" s="23">
        <v>114286659</v>
      </c>
      <c r="I164" s="24">
        <v>4514672</v>
      </c>
      <c r="J164" s="24">
        <v>3399923</v>
      </c>
      <c r="K164" s="23">
        <v>122201254</v>
      </c>
      <c r="L164" s="23">
        <v>4587441</v>
      </c>
      <c r="M164" s="24">
        <v>4448458</v>
      </c>
      <c r="N164" s="24">
        <v>89866535</v>
      </c>
      <c r="O164" s="23">
        <v>98902434</v>
      </c>
      <c r="P164" s="23">
        <v>3613727</v>
      </c>
      <c r="Q164" s="24">
        <v>3412589</v>
      </c>
      <c r="R164" s="24">
        <v>68920171</v>
      </c>
      <c r="S164" s="23">
        <v>75946487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20</v>
      </c>
      <c r="B165" s="15" t="s">
        <v>295</v>
      </c>
      <c r="C165" s="16" t="s">
        <v>296</v>
      </c>
      <c r="D165" s="23">
        <v>262516529</v>
      </c>
      <c r="E165" s="24">
        <v>262058096</v>
      </c>
      <c r="F165" s="24">
        <v>235979155</v>
      </c>
      <c r="G165" s="31">
        <f t="shared" si="27"/>
        <v>0.90048412394784394</v>
      </c>
      <c r="H165" s="23">
        <v>76022876</v>
      </c>
      <c r="I165" s="24">
        <v>6715503</v>
      </c>
      <c r="J165" s="24">
        <v>8408425</v>
      </c>
      <c r="K165" s="23">
        <v>91146804</v>
      </c>
      <c r="L165" s="23">
        <v>8345606</v>
      </c>
      <c r="M165" s="24">
        <v>6721890</v>
      </c>
      <c r="N165" s="24">
        <v>7725337</v>
      </c>
      <c r="O165" s="23">
        <v>22792833</v>
      </c>
      <c r="P165" s="23">
        <v>64851240</v>
      </c>
      <c r="Q165" s="24">
        <v>7154131</v>
      </c>
      <c r="R165" s="24">
        <v>50034147</v>
      </c>
      <c r="S165" s="23">
        <v>122039518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35</v>
      </c>
      <c r="B166" s="15" t="s">
        <v>297</v>
      </c>
      <c r="C166" s="16" t="s">
        <v>298</v>
      </c>
      <c r="D166" s="23">
        <v>723814646</v>
      </c>
      <c r="E166" s="24">
        <v>723562194</v>
      </c>
      <c r="F166" s="24">
        <v>640943101</v>
      </c>
      <c r="G166" s="31">
        <f t="shared" si="27"/>
        <v>0.88581618320428723</v>
      </c>
      <c r="H166" s="23">
        <v>229240239</v>
      </c>
      <c r="I166" s="24">
        <v>12519038</v>
      </c>
      <c r="J166" s="24">
        <v>17943060</v>
      </c>
      <c r="K166" s="23">
        <v>259702337</v>
      </c>
      <c r="L166" s="23">
        <v>10812106</v>
      </c>
      <c r="M166" s="24">
        <v>17382798</v>
      </c>
      <c r="N166" s="24">
        <v>189621260</v>
      </c>
      <c r="O166" s="23">
        <v>217816164</v>
      </c>
      <c r="P166" s="23">
        <v>11842252</v>
      </c>
      <c r="Q166" s="24">
        <v>9623758</v>
      </c>
      <c r="R166" s="24">
        <v>141958590</v>
      </c>
      <c r="S166" s="23">
        <v>163424600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299</v>
      </c>
      <c r="C167" s="19" t="s">
        <v>0</v>
      </c>
      <c r="D167" s="25">
        <f>SUM(D162:D166)</f>
        <v>2087527256</v>
      </c>
      <c r="E167" s="26">
        <f>SUM(E162:E166)</f>
        <v>2085365090</v>
      </c>
      <c r="F167" s="26">
        <f>SUM(F162:F166)</f>
        <v>1788489038</v>
      </c>
      <c r="G167" s="32">
        <f t="shared" si="27"/>
        <v>0.85763833228837638</v>
      </c>
      <c r="H167" s="25">
        <f t="shared" ref="H167:W167" si="33">SUM(H162:H166)</f>
        <v>589891062</v>
      </c>
      <c r="I167" s="26">
        <f t="shared" si="33"/>
        <v>67707894</v>
      </c>
      <c r="J167" s="26">
        <f t="shared" si="33"/>
        <v>68205291</v>
      </c>
      <c r="K167" s="25">
        <f t="shared" si="33"/>
        <v>725804247</v>
      </c>
      <c r="L167" s="25">
        <f t="shared" si="33"/>
        <v>73197806</v>
      </c>
      <c r="M167" s="26">
        <f t="shared" si="33"/>
        <v>67587971</v>
      </c>
      <c r="N167" s="26">
        <f t="shared" si="33"/>
        <v>401760534</v>
      </c>
      <c r="O167" s="25">
        <f t="shared" si="33"/>
        <v>542546311</v>
      </c>
      <c r="P167" s="25">
        <f t="shared" si="33"/>
        <v>114881367</v>
      </c>
      <c r="Q167" s="26">
        <f t="shared" si="33"/>
        <v>48749886</v>
      </c>
      <c r="R167" s="26">
        <f t="shared" si="33"/>
        <v>356507227</v>
      </c>
      <c r="S167" s="25">
        <f t="shared" si="33"/>
        <v>520138480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107159565769</v>
      </c>
      <c r="E168" s="26">
        <f>SUM(E103,E105:E109,E111:E118,E120:E123,E125:E129,E131:E134,E136:E141,E143:E147,E149:E154,E156:E160,E162:E166)</f>
        <v>109189836833</v>
      </c>
      <c r="F168" s="26">
        <f>SUM(F103,F105:F109,F111:F118,F120:F123,F125:F129,F131:F134,F136:F141,F143:F147,F149:F154,F156:F160,F162:F166)</f>
        <v>85942633158</v>
      </c>
      <c r="G168" s="32">
        <f t="shared" si="27"/>
        <v>0.78709370442090365</v>
      </c>
      <c r="H168" s="25">
        <f t="shared" ref="H168:W168" si="34">SUM(H103,H105:H109,H111:H118,H120:H123,H125:H129,H131:H134,H136:H141,H143:H147,H149:H154,H156:H160,H162:H166)</f>
        <v>13353570918</v>
      </c>
      <c r="I168" s="26">
        <f t="shared" si="34"/>
        <v>10887119322</v>
      </c>
      <c r="J168" s="26">
        <f t="shared" si="34"/>
        <v>6703757705</v>
      </c>
      <c r="K168" s="25">
        <f t="shared" si="34"/>
        <v>30944447945</v>
      </c>
      <c r="L168" s="25">
        <f t="shared" si="34"/>
        <v>6920406408</v>
      </c>
      <c r="M168" s="26">
        <f t="shared" si="34"/>
        <v>6799561556</v>
      </c>
      <c r="N168" s="26">
        <f t="shared" si="34"/>
        <v>14693624559</v>
      </c>
      <c r="O168" s="25">
        <f t="shared" si="34"/>
        <v>28413592523</v>
      </c>
      <c r="P168" s="25">
        <f t="shared" si="34"/>
        <v>7133756843</v>
      </c>
      <c r="Q168" s="26">
        <f t="shared" si="34"/>
        <v>7194275424</v>
      </c>
      <c r="R168" s="26">
        <f t="shared" si="34"/>
        <v>12256560423</v>
      </c>
      <c r="S168" s="25">
        <f t="shared" si="34"/>
        <v>26584592690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20</v>
      </c>
      <c r="B171" s="15" t="s">
        <v>302</v>
      </c>
      <c r="C171" s="16" t="s">
        <v>303</v>
      </c>
      <c r="D171" s="23">
        <v>601771158</v>
      </c>
      <c r="E171" s="24">
        <v>597418421</v>
      </c>
      <c r="F171" s="24">
        <v>566565376</v>
      </c>
      <c r="G171" s="31">
        <f t="shared" ref="G171:G203" si="35">IF(($E171     =0),0,($F171     /$E171     ))</f>
        <v>0.9483560534535308</v>
      </c>
      <c r="H171" s="23">
        <v>182971827</v>
      </c>
      <c r="I171" s="24">
        <v>19636802</v>
      </c>
      <c r="J171" s="24">
        <v>19584642</v>
      </c>
      <c r="K171" s="23">
        <v>222193271</v>
      </c>
      <c r="L171" s="23">
        <v>20084327</v>
      </c>
      <c r="M171" s="24">
        <v>16528456</v>
      </c>
      <c r="N171" s="24">
        <v>151536615</v>
      </c>
      <c r="O171" s="23">
        <v>188149398</v>
      </c>
      <c r="P171" s="23">
        <v>20294938</v>
      </c>
      <c r="Q171" s="24">
        <v>16680944</v>
      </c>
      <c r="R171" s="24">
        <v>119246825</v>
      </c>
      <c r="S171" s="23">
        <v>156222707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20</v>
      </c>
      <c r="B172" s="15" t="s">
        <v>304</v>
      </c>
      <c r="C172" s="16" t="s">
        <v>305</v>
      </c>
      <c r="D172" s="23">
        <v>526524708</v>
      </c>
      <c r="E172" s="24">
        <v>547713488</v>
      </c>
      <c r="F172" s="24">
        <v>488510697</v>
      </c>
      <c r="G172" s="31">
        <f t="shared" si="35"/>
        <v>0.89190919651042078</v>
      </c>
      <c r="H172" s="23">
        <v>174362170</v>
      </c>
      <c r="I172" s="24">
        <v>9877873</v>
      </c>
      <c r="J172" s="24">
        <v>14361477</v>
      </c>
      <c r="K172" s="23">
        <v>198601520</v>
      </c>
      <c r="L172" s="23">
        <v>11684717</v>
      </c>
      <c r="M172" s="24">
        <v>9401832</v>
      </c>
      <c r="N172" s="24">
        <v>138919186</v>
      </c>
      <c r="O172" s="23">
        <v>160005735</v>
      </c>
      <c r="P172" s="23">
        <v>14480243</v>
      </c>
      <c r="Q172" s="24">
        <v>8426458</v>
      </c>
      <c r="R172" s="24">
        <v>106996741</v>
      </c>
      <c r="S172" s="23">
        <v>129903442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20</v>
      </c>
      <c r="B173" s="15" t="s">
        <v>306</v>
      </c>
      <c r="C173" s="16" t="s">
        <v>307</v>
      </c>
      <c r="D173" s="23">
        <v>2078167956</v>
      </c>
      <c r="E173" s="24">
        <v>2112049377</v>
      </c>
      <c r="F173" s="24">
        <v>1656188318</v>
      </c>
      <c r="G173" s="31">
        <f t="shared" si="35"/>
        <v>0.78416174168829578</v>
      </c>
      <c r="H173" s="23">
        <v>356210872</v>
      </c>
      <c r="I173" s="24">
        <v>140631659</v>
      </c>
      <c r="J173" s="24">
        <v>144701023</v>
      </c>
      <c r="K173" s="23">
        <v>641543554</v>
      </c>
      <c r="L173" s="23">
        <v>126511470</v>
      </c>
      <c r="M173" s="24">
        <v>123015268</v>
      </c>
      <c r="N173" s="24">
        <v>309372440</v>
      </c>
      <c r="O173" s="23">
        <v>558899178</v>
      </c>
      <c r="P173" s="23">
        <v>107161729</v>
      </c>
      <c r="Q173" s="24">
        <v>101037362</v>
      </c>
      <c r="R173" s="24">
        <v>247546495</v>
      </c>
      <c r="S173" s="23">
        <v>455745586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20</v>
      </c>
      <c r="B174" s="15" t="s">
        <v>308</v>
      </c>
      <c r="C174" s="16" t="s">
        <v>309</v>
      </c>
      <c r="D174" s="23">
        <v>750285699</v>
      </c>
      <c r="E174" s="24">
        <v>742767647</v>
      </c>
      <c r="F174" s="24">
        <v>564640925</v>
      </c>
      <c r="G174" s="31">
        <f t="shared" si="35"/>
        <v>0.76018513633510476</v>
      </c>
      <c r="H174" s="23">
        <v>130937526</v>
      </c>
      <c r="I174" s="24">
        <v>34951999</v>
      </c>
      <c r="J174" s="24">
        <v>37577262</v>
      </c>
      <c r="K174" s="23">
        <v>203466787</v>
      </c>
      <c r="L174" s="23">
        <v>36807084</v>
      </c>
      <c r="M174" s="24">
        <v>38110866</v>
      </c>
      <c r="N174" s="24">
        <v>112758032</v>
      </c>
      <c r="O174" s="23">
        <v>187675982</v>
      </c>
      <c r="P174" s="23">
        <v>39468515</v>
      </c>
      <c r="Q174" s="24">
        <v>34659027</v>
      </c>
      <c r="R174" s="24">
        <v>99370614</v>
      </c>
      <c r="S174" s="23">
        <v>173498156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20</v>
      </c>
      <c r="B175" s="15" t="s">
        <v>310</v>
      </c>
      <c r="C175" s="16" t="s">
        <v>311</v>
      </c>
      <c r="D175" s="23">
        <v>462632860</v>
      </c>
      <c r="E175" s="24">
        <v>488374313</v>
      </c>
      <c r="F175" s="24">
        <v>377704791</v>
      </c>
      <c r="G175" s="31">
        <f t="shared" si="35"/>
        <v>0.77339200884629655</v>
      </c>
      <c r="H175" s="23">
        <v>93868338</v>
      </c>
      <c r="I175" s="24">
        <v>21583608</v>
      </c>
      <c r="J175" s="24">
        <v>30132624</v>
      </c>
      <c r="K175" s="23">
        <v>145584570</v>
      </c>
      <c r="L175" s="23">
        <v>23171230</v>
      </c>
      <c r="M175" s="24">
        <v>17549860</v>
      </c>
      <c r="N175" s="24">
        <v>84951146</v>
      </c>
      <c r="O175" s="23">
        <v>125672236</v>
      </c>
      <c r="P175" s="23">
        <v>23728811</v>
      </c>
      <c r="Q175" s="24">
        <v>19335386</v>
      </c>
      <c r="R175" s="24">
        <v>63383788</v>
      </c>
      <c r="S175" s="23">
        <v>106447985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35</v>
      </c>
      <c r="B176" s="15" t="s">
        <v>312</v>
      </c>
      <c r="C176" s="16" t="s">
        <v>313</v>
      </c>
      <c r="D176" s="23">
        <v>2010590952</v>
      </c>
      <c r="E176" s="24">
        <v>2020590952</v>
      </c>
      <c r="F176" s="24">
        <v>1769519861</v>
      </c>
      <c r="G176" s="31">
        <f t="shared" si="35"/>
        <v>0.87574373192580746</v>
      </c>
      <c r="H176" s="23">
        <v>606682216</v>
      </c>
      <c r="I176" s="24">
        <v>70066989</v>
      </c>
      <c r="J176" s="24">
        <v>40277603</v>
      </c>
      <c r="K176" s="23">
        <v>717026808</v>
      </c>
      <c r="L176" s="23">
        <v>37282673</v>
      </c>
      <c r="M176" s="24">
        <v>35690412</v>
      </c>
      <c r="N176" s="24">
        <v>487185276</v>
      </c>
      <c r="O176" s="23">
        <v>560158361</v>
      </c>
      <c r="P176" s="23">
        <v>64457522</v>
      </c>
      <c r="Q176" s="24">
        <v>35455652</v>
      </c>
      <c r="R176" s="24">
        <v>392421518</v>
      </c>
      <c r="S176" s="23">
        <v>492334692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314</v>
      </c>
      <c r="C177" s="19" t="s">
        <v>0</v>
      </c>
      <c r="D177" s="25">
        <f>SUM(D171:D176)</f>
        <v>6429973333</v>
      </c>
      <c r="E177" s="26">
        <f>SUM(E171:E176)</f>
        <v>6508914198</v>
      </c>
      <c r="F177" s="26">
        <f>SUM(F171:F176)</f>
        <v>5423129968</v>
      </c>
      <c r="G177" s="32">
        <f t="shared" si="35"/>
        <v>0.83318504485223821</v>
      </c>
      <c r="H177" s="25">
        <f t="shared" ref="H177:W177" si="36">SUM(H171:H176)</f>
        <v>1545032949</v>
      </c>
      <c r="I177" s="26">
        <f t="shared" si="36"/>
        <v>296748930</v>
      </c>
      <c r="J177" s="26">
        <f t="shared" si="36"/>
        <v>286634631</v>
      </c>
      <c r="K177" s="25">
        <f t="shared" si="36"/>
        <v>2128416510</v>
      </c>
      <c r="L177" s="25">
        <f t="shared" si="36"/>
        <v>255541501</v>
      </c>
      <c r="M177" s="26">
        <f t="shared" si="36"/>
        <v>240296694</v>
      </c>
      <c r="N177" s="26">
        <f t="shared" si="36"/>
        <v>1284722695</v>
      </c>
      <c r="O177" s="25">
        <f t="shared" si="36"/>
        <v>1780560890</v>
      </c>
      <c r="P177" s="25">
        <f t="shared" si="36"/>
        <v>269591758</v>
      </c>
      <c r="Q177" s="26">
        <f t="shared" si="36"/>
        <v>215594829</v>
      </c>
      <c r="R177" s="26">
        <f t="shared" si="36"/>
        <v>1028965981</v>
      </c>
      <c r="S177" s="25">
        <f t="shared" si="36"/>
        <v>1514152568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20</v>
      </c>
      <c r="B178" s="15" t="s">
        <v>315</v>
      </c>
      <c r="C178" s="16" t="s">
        <v>316</v>
      </c>
      <c r="D178" s="23">
        <v>759146010</v>
      </c>
      <c r="E178" s="24">
        <v>831296605</v>
      </c>
      <c r="F178" s="24">
        <v>472452458</v>
      </c>
      <c r="G178" s="31">
        <f t="shared" si="35"/>
        <v>0.56833199505247589</v>
      </c>
      <c r="H178" s="23">
        <v>125377709</v>
      </c>
      <c r="I178" s="24">
        <v>24073501</v>
      </c>
      <c r="J178" s="24">
        <v>28485814</v>
      </c>
      <c r="K178" s="23">
        <v>177937024</v>
      </c>
      <c r="L178" s="23">
        <v>28074075</v>
      </c>
      <c r="M178" s="24">
        <v>31406608</v>
      </c>
      <c r="N178" s="24">
        <v>103295978</v>
      </c>
      <c r="O178" s="23">
        <v>162776661</v>
      </c>
      <c r="P178" s="23">
        <v>24990374</v>
      </c>
      <c r="Q178" s="24">
        <v>22743870</v>
      </c>
      <c r="R178" s="24">
        <v>84004529</v>
      </c>
      <c r="S178" s="23">
        <v>131738773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20</v>
      </c>
      <c r="B179" s="15" t="s">
        <v>317</v>
      </c>
      <c r="C179" s="16" t="s">
        <v>318</v>
      </c>
      <c r="D179" s="23">
        <v>1006714481</v>
      </c>
      <c r="E179" s="24">
        <v>1068375809</v>
      </c>
      <c r="F179" s="24">
        <v>857878397</v>
      </c>
      <c r="G179" s="31">
        <f t="shared" si="35"/>
        <v>0.80297437453490672</v>
      </c>
      <c r="H179" s="23">
        <v>282217760</v>
      </c>
      <c r="I179" s="24">
        <v>29083196</v>
      </c>
      <c r="J179" s="24">
        <v>24663233</v>
      </c>
      <c r="K179" s="23">
        <v>335964189</v>
      </c>
      <c r="L179" s="23">
        <v>24242154</v>
      </c>
      <c r="M179" s="24">
        <v>27846718</v>
      </c>
      <c r="N179" s="24">
        <v>236239241</v>
      </c>
      <c r="O179" s="23">
        <v>288328113</v>
      </c>
      <c r="P179" s="23">
        <v>26232726</v>
      </c>
      <c r="Q179" s="24">
        <v>24411307</v>
      </c>
      <c r="R179" s="24">
        <v>182942062</v>
      </c>
      <c r="S179" s="23">
        <v>233586095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20</v>
      </c>
      <c r="B180" s="15" t="s">
        <v>319</v>
      </c>
      <c r="C180" s="16" t="s">
        <v>320</v>
      </c>
      <c r="D180" s="23">
        <v>1554993324</v>
      </c>
      <c r="E180" s="24">
        <v>1658807484</v>
      </c>
      <c r="F180" s="24">
        <v>1102077142</v>
      </c>
      <c r="G180" s="31">
        <f t="shared" si="35"/>
        <v>0.66437917156153847</v>
      </c>
      <c r="H180" s="23">
        <v>280488049</v>
      </c>
      <c r="I180" s="24">
        <v>71355265</v>
      </c>
      <c r="J180" s="24">
        <v>75810594</v>
      </c>
      <c r="K180" s="23">
        <v>427653908</v>
      </c>
      <c r="L180" s="23">
        <v>32012795</v>
      </c>
      <c r="M180" s="24">
        <v>72082354</v>
      </c>
      <c r="N180" s="24">
        <v>236484692</v>
      </c>
      <c r="O180" s="23">
        <v>340579841</v>
      </c>
      <c r="P180" s="23">
        <v>77419370</v>
      </c>
      <c r="Q180" s="24">
        <v>62367826</v>
      </c>
      <c r="R180" s="24">
        <v>194056197</v>
      </c>
      <c r="S180" s="23">
        <v>333843393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20</v>
      </c>
      <c r="B181" s="15" t="s">
        <v>321</v>
      </c>
      <c r="C181" s="16" t="s">
        <v>322</v>
      </c>
      <c r="D181" s="23">
        <v>655348523</v>
      </c>
      <c r="E181" s="24">
        <v>761830815</v>
      </c>
      <c r="F181" s="24">
        <v>424346602</v>
      </c>
      <c r="G181" s="31">
        <f t="shared" si="35"/>
        <v>0.55700897580521203</v>
      </c>
      <c r="H181" s="23">
        <v>220503071</v>
      </c>
      <c r="I181" s="24">
        <v>8747470</v>
      </c>
      <c r="J181" s="24">
        <v>7542525</v>
      </c>
      <c r="K181" s="23">
        <v>236793066</v>
      </c>
      <c r="L181" s="23">
        <v>14497203</v>
      </c>
      <c r="M181" s="24">
        <v>6302334</v>
      </c>
      <c r="N181" s="24">
        <v>31970914</v>
      </c>
      <c r="O181" s="23">
        <v>52770451</v>
      </c>
      <c r="P181" s="23">
        <v>7611187</v>
      </c>
      <c r="Q181" s="24">
        <v>-8508976</v>
      </c>
      <c r="R181" s="24">
        <v>135680874</v>
      </c>
      <c r="S181" s="23">
        <v>134783085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35</v>
      </c>
      <c r="B182" s="15" t="s">
        <v>323</v>
      </c>
      <c r="C182" s="16" t="s">
        <v>324</v>
      </c>
      <c r="D182" s="23">
        <v>2539031847</v>
      </c>
      <c r="E182" s="24">
        <v>2588675315</v>
      </c>
      <c r="F182" s="24">
        <v>2032140620</v>
      </c>
      <c r="G182" s="31">
        <f t="shared" si="35"/>
        <v>0.78501178120903126</v>
      </c>
      <c r="H182" s="23">
        <v>720391236</v>
      </c>
      <c r="I182" s="24">
        <v>55349009</v>
      </c>
      <c r="J182" s="24">
        <v>37261793</v>
      </c>
      <c r="K182" s="23">
        <v>813002038</v>
      </c>
      <c r="L182" s="23">
        <v>61495704</v>
      </c>
      <c r="M182" s="24">
        <v>46381480</v>
      </c>
      <c r="N182" s="24">
        <v>582911985</v>
      </c>
      <c r="O182" s="23">
        <v>690789169</v>
      </c>
      <c r="P182" s="23">
        <v>48994254</v>
      </c>
      <c r="Q182" s="24">
        <v>36804491</v>
      </c>
      <c r="R182" s="24">
        <v>442550668</v>
      </c>
      <c r="S182" s="23">
        <v>528349413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325</v>
      </c>
      <c r="C183" s="19" t="s">
        <v>0</v>
      </c>
      <c r="D183" s="25">
        <f>SUM(D178:D182)</f>
        <v>6515234185</v>
      </c>
      <c r="E183" s="26">
        <f>SUM(E178:E182)</f>
        <v>6908986028</v>
      </c>
      <c r="F183" s="26">
        <f>SUM(F178:F182)</f>
        <v>4888895219</v>
      </c>
      <c r="G183" s="32">
        <f t="shared" si="35"/>
        <v>0.70761399707378303</v>
      </c>
      <c r="H183" s="25">
        <f t="shared" ref="H183:W183" si="37">SUM(H178:H182)</f>
        <v>1628977825</v>
      </c>
      <c r="I183" s="26">
        <f t="shared" si="37"/>
        <v>188608441</v>
      </c>
      <c r="J183" s="26">
        <f t="shared" si="37"/>
        <v>173763959</v>
      </c>
      <c r="K183" s="25">
        <f t="shared" si="37"/>
        <v>1991350225</v>
      </c>
      <c r="L183" s="25">
        <f t="shared" si="37"/>
        <v>160321931</v>
      </c>
      <c r="M183" s="26">
        <f t="shared" si="37"/>
        <v>184019494</v>
      </c>
      <c r="N183" s="26">
        <f t="shared" si="37"/>
        <v>1190902810</v>
      </c>
      <c r="O183" s="25">
        <f t="shared" si="37"/>
        <v>1535244235</v>
      </c>
      <c r="P183" s="25">
        <f t="shared" si="37"/>
        <v>185247911</v>
      </c>
      <c r="Q183" s="26">
        <f t="shared" si="37"/>
        <v>137818518</v>
      </c>
      <c r="R183" s="26">
        <f t="shared" si="37"/>
        <v>1039234330</v>
      </c>
      <c r="S183" s="25">
        <f t="shared" si="37"/>
        <v>1362300759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20</v>
      </c>
      <c r="B184" s="15" t="s">
        <v>326</v>
      </c>
      <c r="C184" s="16" t="s">
        <v>327</v>
      </c>
      <c r="D184" s="23">
        <v>417211912</v>
      </c>
      <c r="E184" s="24">
        <v>425035071</v>
      </c>
      <c r="F184" s="24">
        <v>372155635</v>
      </c>
      <c r="G184" s="31">
        <f t="shared" si="35"/>
        <v>0.87558806412000767</v>
      </c>
      <c r="H184" s="23">
        <v>171983135</v>
      </c>
      <c r="I184" s="24">
        <v>5723599</v>
      </c>
      <c r="J184" s="24">
        <v>6572404</v>
      </c>
      <c r="K184" s="23">
        <v>184279138</v>
      </c>
      <c r="L184" s="23">
        <v>5928717</v>
      </c>
      <c r="M184" s="24">
        <v>4306267</v>
      </c>
      <c r="N184" s="24">
        <v>88903011</v>
      </c>
      <c r="O184" s="23">
        <v>99137995</v>
      </c>
      <c r="P184" s="23">
        <v>7013667</v>
      </c>
      <c r="Q184" s="24">
        <v>8167563</v>
      </c>
      <c r="R184" s="24">
        <v>73557272</v>
      </c>
      <c r="S184" s="23">
        <v>88738502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20</v>
      </c>
      <c r="B185" s="15" t="s">
        <v>328</v>
      </c>
      <c r="C185" s="16" t="s">
        <v>329</v>
      </c>
      <c r="D185" s="23">
        <v>297619555</v>
      </c>
      <c r="E185" s="24">
        <v>299691987</v>
      </c>
      <c r="F185" s="24">
        <v>253045757</v>
      </c>
      <c r="G185" s="31">
        <f t="shared" si="35"/>
        <v>0.84435276209103316</v>
      </c>
      <c r="H185" s="23">
        <v>104060919</v>
      </c>
      <c r="I185" s="24">
        <v>4234978</v>
      </c>
      <c r="J185" s="24">
        <v>5205762</v>
      </c>
      <c r="K185" s="23">
        <v>113501659</v>
      </c>
      <c r="L185" s="23">
        <v>5592487</v>
      </c>
      <c r="M185" s="24">
        <v>4156441</v>
      </c>
      <c r="N185" s="24">
        <v>76679208</v>
      </c>
      <c r="O185" s="23">
        <v>86428136</v>
      </c>
      <c r="P185" s="23">
        <v>4005387</v>
      </c>
      <c r="Q185" s="24">
        <v>4025455</v>
      </c>
      <c r="R185" s="24">
        <v>45085120</v>
      </c>
      <c r="S185" s="23">
        <v>53115962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20</v>
      </c>
      <c r="B186" s="15" t="s">
        <v>330</v>
      </c>
      <c r="C186" s="16" t="s">
        <v>331</v>
      </c>
      <c r="D186" s="23">
        <v>5850979267</v>
      </c>
      <c r="E186" s="24">
        <v>5904676063</v>
      </c>
      <c r="F186" s="24">
        <v>4310035948</v>
      </c>
      <c r="G186" s="31">
        <f t="shared" si="35"/>
        <v>0.72993605441078024</v>
      </c>
      <c r="H186" s="23">
        <v>938092025</v>
      </c>
      <c r="I186" s="24">
        <v>326058136</v>
      </c>
      <c r="J186" s="24">
        <v>356176021</v>
      </c>
      <c r="K186" s="23">
        <v>1620326182</v>
      </c>
      <c r="L186" s="23">
        <v>318561321</v>
      </c>
      <c r="M186" s="24">
        <v>324607919</v>
      </c>
      <c r="N186" s="24">
        <v>827162408</v>
      </c>
      <c r="O186" s="23">
        <v>1470331648</v>
      </c>
      <c r="P186" s="23">
        <v>272551502</v>
      </c>
      <c r="Q186" s="24">
        <v>271018212</v>
      </c>
      <c r="R186" s="24">
        <v>675808404</v>
      </c>
      <c r="S186" s="23">
        <v>1219378118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20</v>
      </c>
      <c r="B187" s="15" t="s">
        <v>332</v>
      </c>
      <c r="C187" s="16" t="s">
        <v>333</v>
      </c>
      <c r="D187" s="23">
        <v>828643654</v>
      </c>
      <c r="E187" s="24">
        <v>829253654</v>
      </c>
      <c r="F187" s="24">
        <v>436106876</v>
      </c>
      <c r="G187" s="31">
        <f t="shared" si="35"/>
        <v>0.52590286928057361</v>
      </c>
      <c r="H187" s="23">
        <v>152947208</v>
      </c>
      <c r="I187" s="24">
        <v>18923365</v>
      </c>
      <c r="J187" s="24">
        <v>5843500</v>
      </c>
      <c r="K187" s="23">
        <v>177714073</v>
      </c>
      <c r="L187" s="23">
        <v>17310782</v>
      </c>
      <c r="M187" s="24">
        <v>6374231</v>
      </c>
      <c r="N187" s="24">
        <v>110914722</v>
      </c>
      <c r="O187" s="23">
        <v>134599735</v>
      </c>
      <c r="P187" s="23">
        <v>17976627</v>
      </c>
      <c r="Q187" s="24">
        <v>4676874</v>
      </c>
      <c r="R187" s="24">
        <v>101139567</v>
      </c>
      <c r="S187" s="23">
        <v>123793068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35</v>
      </c>
      <c r="B188" s="15" t="s">
        <v>334</v>
      </c>
      <c r="C188" s="16" t="s">
        <v>335</v>
      </c>
      <c r="D188" s="23">
        <v>1040348000</v>
      </c>
      <c r="E188" s="24">
        <v>1026869000</v>
      </c>
      <c r="F188" s="24">
        <v>972099414</v>
      </c>
      <c r="G188" s="31">
        <f t="shared" si="35"/>
        <v>0.94666351209355815</v>
      </c>
      <c r="H188" s="23">
        <v>359601959</v>
      </c>
      <c r="I188" s="24">
        <v>11238601</v>
      </c>
      <c r="J188" s="24">
        <v>30723459</v>
      </c>
      <c r="K188" s="23">
        <v>401564019</v>
      </c>
      <c r="L188" s="23">
        <v>4510042</v>
      </c>
      <c r="M188" s="24">
        <v>18400412</v>
      </c>
      <c r="N188" s="24">
        <v>298807575</v>
      </c>
      <c r="O188" s="23">
        <v>321718029</v>
      </c>
      <c r="P188" s="23">
        <v>16190355</v>
      </c>
      <c r="Q188" s="24">
        <v>10728361</v>
      </c>
      <c r="R188" s="24">
        <v>221898650</v>
      </c>
      <c r="S188" s="23">
        <v>248817366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336</v>
      </c>
      <c r="C189" s="19" t="s">
        <v>0</v>
      </c>
      <c r="D189" s="25">
        <f>SUM(D184:D188)</f>
        <v>8434802388</v>
      </c>
      <c r="E189" s="26">
        <f>SUM(E184:E188)</f>
        <v>8485525775</v>
      </c>
      <c r="F189" s="26">
        <f>SUM(F184:F188)</f>
        <v>6343443630</v>
      </c>
      <c r="G189" s="32">
        <f t="shared" si="35"/>
        <v>0.74756046922737673</v>
      </c>
      <c r="H189" s="25">
        <f t="shared" ref="H189:W189" si="38">SUM(H184:H188)</f>
        <v>1726685246</v>
      </c>
      <c r="I189" s="26">
        <f t="shared" si="38"/>
        <v>366178679</v>
      </c>
      <c r="J189" s="26">
        <f t="shared" si="38"/>
        <v>404521146</v>
      </c>
      <c r="K189" s="25">
        <f t="shared" si="38"/>
        <v>2497385071</v>
      </c>
      <c r="L189" s="25">
        <f t="shared" si="38"/>
        <v>351903349</v>
      </c>
      <c r="M189" s="26">
        <f t="shared" si="38"/>
        <v>357845270</v>
      </c>
      <c r="N189" s="26">
        <f t="shared" si="38"/>
        <v>1402466924</v>
      </c>
      <c r="O189" s="25">
        <f t="shared" si="38"/>
        <v>2112215543</v>
      </c>
      <c r="P189" s="25">
        <f t="shared" si="38"/>
        <v>317737538</v>
      </c>
      <c r="Q189" s="26">
        <f t="shared" si="38"/>
        <v>298616465</v>
      </c>
      <c r="R189" s="26">
        <f t="shared" si="38"/>
        <v>1117489013</v>
      </c>
      <c r="S189" s="25">
        <f t="shared" si="38"/>
        <v>1733843016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20</v>
      </c>
      <c r="B190" s="15" t="s">
        <v>337</v>
      </c>
      <c r="C190" s="16" t="s">
        <v>338</v>
      </c>
      <c r="D190" s="23">
        <v>618056571</v>
      </c>
      <c r="E190" s="24">
        <v>734025556</v>
      </c>
      <c r="F190" s="24">
        <v>449092308</v>
      </c>
      <c r="G190" s="31">
        <f t="shared" si="35"/>
        <v>0.61182107942846609</v>
      </c>
      <c r="H190" s="23">
        <v>85521895</v>
      </c>
      <c r="I190" s="24">
        <v>28488772</v>
      </c>
      <c r="J190" s="24">
        <v>28708705</v>
      </c>
      <c r="K190" s="23">
        <v>142719372</v>
      </c>
      <c r="L190" s="23">
        <v>32760321</v>
      </c>
      <c r="M190" s="24">
        <v>87722532</v>
      </c>
      <c r="N190" s="24">
        <v>34612643</v>
      </c>
      <c r="O190" s="23">
        <v>155095496</v>
      </c>
      <c r="P190" s="23">
        <v>39011062</v>
      </c>
      <c r="Q190" s="24">
        <v>34384261</v>
      </c>
      <c r="R190" s="24">
        <v>77882117</v>
      </c>
      <c r="S190" s="23">
        <v>151277440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20</v>
      </c>
      <c r="B191" s="15" t="s">
        <v>339</v>
      </c>
      <c r="C191" s="16" t="s">
        <v>340</v>
      </c>
      <c r="D191" s="23">
        <v>904209566</v>
      </c>
      <c r="E191" s="24">
        <v>888327921</v>
      </c>
      <c r="F191" s="24">
        <v>683217722</v>
      </c>
      <c r="G191" s="31">
        <f t="shared" si="35"/>
        <v>0.7691053110555105</v>
      </c>
      <c r="H191" s="23">
        <v>168313285</v>
      </c>
      <c r="I191" s="24">
        <v>57926842</v>
      </c>
      <c r="J191" s="24">
        <v>52844392</v>
      </c>
      <c r="K191" s="23">
        <v>279084519</v>
      </c>
      <c r="L191" s="23">
        <v>61947644</v>
      </c>
      <c r="M191" s="24">
        <v>43116150</v>
      </c>
      <c r="N191" s="24">
        <v>103270171</v>
      </c>
      <c r="O191" s="23">
        <v>208333965</v>
      </c>
      <c r="P191" s="23">
        <v>45517849</v>
      </c>
      <c r="Q191" s="24">
        <v>43019701</v>
      </c>
      <c r="R191" s="24">
        <v>107261688</v>
      </c>
      <c r="S191" s="23">
        <v>195799238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20</v>
      </c>
      <c r="B192" s="15" t="s">
        <v>341</v>
      </c>
      <c r="C192" s="16" t="s">
        <v>342</v>
      </c>
      <c r="D192" s="23">
        <v>656606032</v>
      </c>
      <c r="E192" s="24">
        <v>719110929</v>
      </c>
      <c r="F192" s="24">
        <v>555108310</v>
      </c>
      <c r="G192" s="31">
        <f t="shared" si="35"/>
        <v>0.77193696773867271</v>
      </c>
      <c r="H192" s="23">
        <v>93515058</v>
      </c>
      <c r="I192" s="24">
        <v>35944981</v>
      </c>
      <c r="J192" s="24">
        <v>57895094</v>
      </c>
      <c r="K192" s="23">
        <v>187355133</v>
      </c>
      <c r="L192" s="23">
        <v>32757295</v>
      </c>
      <c r="M192" s="24">
        <v>38011150</v>
      </c>
      <c r="N192" s="24">
        <v>116648688</v>
      </c>
      <c r="O192" s="23">
        <v>187417133</v>
      </c>
      <c r="P192" s="23">
        <v>48789639</v>
      </c>
      <c r="Q192" s="24">
        <v>35810165</v>
      </c>
      <c r="R192" s="24">
        <v>95736240</v>
      </c>
      <c r="S192" s="23">
        <v>180336044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20</v>
      </c>
      <c r="B193" s="15" t="s">
        <v>343</v>
      </c>
      <c r="C193" s="16" t="s">
        <v>344</v>
      </c>
      <c r="D193" s="23">
        <v>1720308375</v>
      </c>
      <c r="E193" s="24">
        <v>1722976930</v>
      </c>
      <c r="F193" s="24">
        <v>1330839842</v>
      </c>
      <c r="G193" s="31">
        <f t="shared" si="35"/>
        <v>0.77240723240560161</v>
      </c>
      <c r="H193" s="23">
        <v>39675153</v>
      </c>
      <c r="I193" s="24">
        <v>285070526</v>
      </c>
      <c r="J193" s="24">
        <v>81088554</v>
      </c>
      <c r="K193" s="23">
        <v>405834233</v>
      </c>
      <c r="L193" s="23">
        <v>100058607</v>
      </c>
      <c r="M193" s="24">
        <v>114415644</v>
      </c>
      <c r="N193" s="24">
        <v>259252995</v>
      </c>
      <c r="O193" s="23">
        <v>473727246</v>
      </c>
      <c r="P193" s="23">
        <v>62353903</v>
      </c>
      <c r="Q193" s="24">
        <v>151582076</v>
      </c>
      <c r="R193" s="24">
        <v>237342384</v>
      </c>
      <c r="S193" s="23">
        <v>451278363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20</v>
      </c>
      <c r="B194" s="15" t="s">
        <v>345</v>
      </c>
      <c r="C194" s="16" t="s">
        <v>346</v>
      </c>
      <c r="D194" s="23">
        <v>1000923684</v>
      </c>
      <c r="E194" s="24">
        <v>981773399</v>
      </c>
      <c r="F194" s="24">
        <v>730610628</v>
      </c>
      <c r="G194" s="31">
        <f t="shared" si="35"/>
        <v>0.744174397823545</v>
      </c>
      <c r="H194" s="23">
        <v>123838990</v>
      </c>
      <c r="I194" s="24">
        <v>72405075</v>
      </c>
      <c r="J194" s="24">
        <v>61810518</v>
      </c>
      <c r="K194" s="23">
        <v>258054583</v>
      </c>
      <c r="L194" s="23">
        <v>63292014</v>
      </c>
      <c r="M194" s="24">
        <v>60548947</v>
      </c>
      <c r="N194" s="24">
        <v>113833464</v>
      </c>
      <c r="O194" s="23">
        <v>237674425</v>
      </c>
      <c r="P194" s="23">
        <v>66311234</v>
      </c>
      <c r="Q194" s="24">
        <v>67631289</v>
      </c>
      <c r="R194" s="24">
        <v>100939097</v>
      </c>
      <c r="S194" s="23">
        <v>234881620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35</v>
      </c>
      <c r="B195" s="15" t="s">
        <v>347</v>
      </c>
      <c r="C195" s="16" t="s">
        <v>348</v>
      </c>
      <c r="D195" s="23">
        <v>171661676</v>
      </c>
      <c r="E195" s="24">
        <v>197862229</v>
      </c>
      <c r="F195" s="24">
        <v>188991970</v>
      </c>
      <c r="G195" s="31">
        <f t="shared" si="35"/>
        <v>0.95516951848348985</v>
      </c>
      <c r="H195" s="23">
        <v>258210</v>
      </c>
      <c r="I195" s="24">
        <v>67132274</v>
      </c>
      <c r="J195" s="24">
        <v>-459618</v>
      </c>
      <c r="K195" s="23">
        <v>66930866</v>
      </c>
      <c r="L195" s="23">
        <v>13043175</v>
      </c>
      <c r="M195" s="24">
        <v>12771927</v>
      </c>
      <c r="N195" s="24">
        <v>54527327</v>
      </c>
      <c r="O195" s="23">
        <v>80342429</v>
      </c>
      <c r="P195" s="23">
        <v>224386</v>
      </c>
      <c r="Q195" s="24">
        <v>491939</v>
      </c>
      <c r="R195" s="24">
        <v>41002350</v>
      </c>
      <c r="S195" s="23">
        <v>41718675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349</v>
      </c>
      <c r="C196" s="19" t="s">
        <v>0</v>
      </c>
      <c r="D196" s="25">
        <f>SUM(D190:D195)</f>
        <v>5071765904</v>
      </c>
      <c r="E196" s="26">
        <f>SUM(E190:E195)</f>
        <v>5244076964</v>
      </c>
      <c r="F196" s="26">
        <f>SUM(F190:F195)</f>
        <v>3937860780</v>
      </c>
      <c r="G196" s="32">
        <f t="shared" si="35"/>
        <v>0.75091590131742392</v>
      </c>
      <c r="H196" s="25">
        <f t="shared" ref="H196:W196" si="39">SUM(H190:H195)</f>
        <v>511122591</v>
      </c>
      <c r="I196" s="26">
        <f t="shared" si="39"/>
        <v>546968470</v>
      </c>
      <c r="J196" s="26">
        <f t="shared" si="39"/>
        <v>281887645</v>
      </c>
      <c r="K196" s="25">
        <f t="shared" si="39"/>
        <v>1339978706</v>
      </c>
      <c r="L196" s="25">
        <f t="shared" si="39"/>
        <v>303859056</v>
      </c>
      <c r="M196" s="26">
        <f t="shared" si="39"/>
        <v>356586350</v>
      </c>
      <c r="N196" s="26">
        <f t="shared" si="39"/>
        <v>682145288</v>
      </c>
      <c r="O196" s="25">
        <f t="shared" si="39"/>
        <v>1342590694</v>
      </c>
      <c r="P196" s="25">
        <f t="shared" si="39"/>
        <v>262208073</v>
      </c>
      <c r="Q196" s="26">
        <f t="shared" si="39"/>
        <v>332919431</v>
      </c>
      <c r="R196" s="26">
        <f t="shared" si="39"/>
        <v>660163876</v>
      </c>
      <c r="S196" s="25">
        <f t="shared" si="39"/>
        <v>1255291380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20</v>
      </c>
      <c r="B197" s="15" t="s">
        <v>350</v>
      </c>
      <c r="C197" s="16" t="s">
        <v>351</v>
      </c>
      <c r="D197" s="23">
        <v>414463626</v>
      </c>
      <c r="E197" s="24">
        <v>438127903</v>
      </c>
      <c r="F197" s="24">
        <v>349961789</v>
      </c>
      <c r="G197" s="31">
        <f t="shared" si="35"/>
        <v>0.79876626574957044</v>
      </c>
      <c r="H197" s="23">
        <v>99377613</v>
      </c>
      <c r="I197" s="24">
        <v>16226860</v>
      </c>
      <c r="J197" s="24">
        <v>13552677</v>
      </c>
      <c r="K197" s="23">
        <v>129157150</v>
      </c>
      <c r="L197" s="23">
        <v>18087628</v>
      </c>
      <c r="M197" s="24">
        <v>16646026</v>
      </c>
      <c r="N197" s="24">
        <v>79776681</v>
      </c>
      <c r="O197" s="23">
        <v>114510335</v>
      </c>
      <c r="P197" s="23">
        <v>19332690</v>
      </c>
      <c r="Q197" s="24">
        <v>19956963</v>
      </c>
      <c r="R197" s="24">
        <v>67004651</v>
      </c>
      <c r="S197" s="23">
        <v>106294304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20</v>
      </c>
      <c r="B198" s="15" t="s">
        <v>352</v>
      </c>
      <c r="C198" s="16" t="s">
        <v>353</v>
      </c>
      <c r="D198" s="23">
        <v>770482947</v>
      </c>
      <c r="E198" s="24">
        <v>832748458</v>
      </c>
      <c r="F198" s="24">
        <v>666892355</v>
      </c>
      <c r="G198" s="31">
        <f t="shared" si="35"/>
        <v>0.8008328908848007</v>
      </c>
      <c r="H198" s="23">
        <v>183679002</v>
      </c>
      <c r="I198" s="24">
        <v>26789947</v>
      </c>
      <c r="J198" s="24">
        <v>27104966</v>
      </c>
      <c r="K198" s="23">
        <v>237573915</v>
      </c>
      <c r="L198" s="23">
        <v>26350733</v>
      </c>
      <c r="M198" s="24">
        <v>27282063</v>
      </c>
      <c r="N198" s="24">
        <v>203183348</v>
      </c>
      <c r="O198" s="23">
        <v>256816144</v>
      </c>
      <c r="P198" s="23">
        <v>23923086</v>
      </c>
      <c r="Q198" s="24">
        <v>26874290</v>
      </c>
      <c r="R198" s="24">
        <v>121704920</v>
      </c>
      <c r="S198" s="23">
        <v>172502296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20</v>
      </c>
      <c r="B199" s="15" t="s">
        <v>354</v>
      </c>
      <c r="C199" s="16" t="s">
        <v>355</v>
      </c>
      <c r="D199" s="23">
        <v>501018350</v>
      </c>
      <c r="E199" s="24">
        <v>525200650</v>
      </c>
      <c r="F199" s="24">
        <v>458981624</v>
      </c>
      <c r="G199" s="31">
        <f t="shared" si="35"/>
        <v>0.87391670973750701</v>
      </c>
      <c r="H199" s="23">
        <v>159035361</v>
      </c>
      <c r="I199" s="24">
        <v>6819312</v>
      </c>
      <c r="J199" s="24">
        <v>5917167</v>
      </c>
      <c r="K199" s="23">
        <v>171771840</v>
      </c>
      <c r="L199" s="23">
        <v>5727788</v>
      </c>
      <c r="M199" s="24">
        <v>26137834</v>
      </c>
      <c r="N199" s="24">
        <v>126712440</v>
      </c>
      <c r="O199" s="23">
        <v>158578062</v>
      </c>
      <c r="P199" s="23">
        <v>6487968</v>
      </c>
      <c r="Q199" s="24">
        <v>25769078</v>
      </c>
      <c r="R199" s="24">
        <v>96374676</v>
      </c>
      <c r="S199" s="23">
        <v>128631722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20</v>
      </c>
      <c r="B200" s="15" t="s">
        <v>356</v>
      </c>
      <c r="C200" s="16" t="s">
        <v>357</v>
      </c>
      <c r="D200" s="23">
        <v>1121281704</v>
      </c>
      <c r="E200" s="24">
        <v>1079551533</v>
      </c>
      <c r="F200" s="24">
        <v>925603986</v>
      </c>
      <c r="G200" s="31">
        <f t="shared" si="35"/>
        <v>0.85739675940046112</v>
      </c>
      <c r="H200" s="23">
        <v>294907305</v>
      </c>
      <c r="I200" s="24">
        <v>0</v>
      </c>
      <c r="J200" s="24">
        <v>65557847</v>
      </c>
      <c r="K200" s="23">
        <v>360465152</v>
      </c>
      <c r="L200" s="23">
        <v>30898306</v>
      </c>
      <c r="M200" s="24">
        <v>29520438</v>
      </c>
      <c r="N200" s="24">
        <v>235239766</v>
      </c>
      <c r="O200" s="23">
        <v>295658510</v>
      </c>
      <c r="P200" s="23">
        <v>30564202</v>
      </c>
      <c r="Q200" s="24">
        <v>54198860</v>
      </c>
      <c r="R200" s="24">
        <v>184717262</v>
      </c>
      <c r="S200" s="23">
        <v>269480324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35</v>
      </c>
      <c r="B201" s="15" t="s">
        <v>358</v>
      </c>
      <c r="C201" s="16" t="s">
        <v>359</v>
      </c>
      <c r="D201" s="23">
        <v>1460870248</v>
      </c>
      <c r="E201" s="24">
        <v>1452870248</v>
      </c>
      <c r="F201" s="24">
        <v>1367319873</v>
      </c>
      <c r="G201" s="31">
        <f t="shared" si="35"/>
        <v>0.94111630056588513</v>
      </c>
      <c r="H201" s="23">
        <v>520136249</v>
      </c>
      <c r="I201" s="24">
        <v>19435570</v>
      </c>
      <c r="J201" s="24">
        <v>20523947</v>
      </c>
      <c r="K201" s="23">
        <v>560095766</v>
      </c>
      <c r="L201" s="23">
        <v>17441607</v>
      </c>
      <c r="M201" s="24">
        <v>18094028</v>
      </c>
      <c r="N201" s="24">
        <v>411321999</v>
      </c>
      <c r="O201" s="23">
        <v>446857634</v>
      </c>
      <c r="P201" s="23">
        <v>21267840</v>
      </c>
      <c r="Q201" s="24">
        <v>17297700</v>
      </c>
      <c r="R201" s="24">
        <v>321800933</v>
      </c>
      <c r="S201" s="23">
        <v>360366473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360</v>
      </c>
      <c r="C202" s="19" t="s">
        <v>0</v>
      </c>
      <c r="D202" s="25">
        <f>SUM(D197:D201)</f>
        <v>4268116875</v>
      </c>
      <c r="E202" s="26">
        <f>SUM(E197:E201)</f>
        <v>4328498792</v>
      </c>
      <c r="F202" s="26">
        <f>SUM(F197:F201)</f>
        <v>3768759627</v>
      </c>
      <c r="G202" s="32">
        <f t="shared" si="35"/>
        <v>0.87068515162011395</v>
      </c>
      <c r="H202" s="25">
        <f t="shared" ref="H202:W202" si="40">SUM(H197:H201)</f>
        <v>1257135530</v>
      </c>
      <c r="I202" s="26">
        <f t="shared" si="40"/>
        <v>69271689</v>
      </c>
      <c r="J202" s="26">
        <f t="shared" si="40"/>
        <v>132656604</v>
      </c>
      <c r="K202" s="25">
        <f t="shared" si="40"/>
        <v>1459063823</v>
      </c>
      <c r="L202" s="25">
        <f t="shared" si="40"/>
        <v>98506062</v>
      </c>
      <c r="M202" s="26">
        <f t="shared" si="40"/>
        <v>117680389</v>
      </c>
      <c r="N202" s="26">
        <f t="shared" si="40"/>
        <v>1056234234</v>
      </c>
      <c r="O202" s="25">
        <f t="shared" si="40"/>
        <v>1272420685</v>
      </c>
      <c r="P202" s="25">
        <f t="shared" si="40"/>
        <v>101575786</v>
      </c>
      <c r="Q202" s="26">
        <f t="shared" si="40"/>
        <v>144096891</v>
      </c>
      <c r="R202" s="26">
        <f t="shared" si="40"/>
        <v>791602442</v>
      </c>
      <c r="S202" s="25">
        <f t="shared" si="40"/>
        <v>1037275119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30719892685</v>
      </c>
      <c r="E203" s="26">
        <f>SUM(E171:E176,E178:E182,E184:E188,E190:E195,E197:E201)</f>
        <v>31476001757</v>
      </c>
      <c r="F203" s="26">
        <f>SUM(F171:F176,F178:F182,F184:F188,F190:F195,F197:F201)</f>
        <v>24362089224</v>
      </c>
      <c r="G203" s="32">
        <f t="shared" si="35"/>
        <v>0.77398932088260142</v>
      </c>
      <c r="H203" s="25">
        <f t="shared" ref="H203:W203" si="41">SUM(H171:H176,H178:H182,H184:H188,H190:H195,H197:H201)</f>
        <v>6668954141</v>
      </c>
      <c r="I203" s="26">
        <f t="shared" si="41"/>
        <v>1467776209</v>
      </c>
      <c r="J203" s="26">
        <f t="shared" si="41"/>
        <v>1279463985</v>
      </c>
      <c r="K203" s="25">
        <f t="shared" si="41"/>
        <v>9416194335</v>
      </c>
      <c r="L203" s="25">
        <f t="shared" si="41"/>
        <v>1170131899</v>
      </c>
      <c r="M203" s="26">
        <f t="shared" si="41"/>
        <v>1256428197</v>
      </c>
      <c r="N203" s="26">
        <f t="shared" si="41"/>
        <v>5616471951</v>
      </c>
      <c r="O203" s="25">
        <f t="shared" si="41"/>
        <v>8043032047</v>
      </c>
      <c r="P203" s="25">
        <f t="shared" si="41"/>
        <v>1136361066</v>
      </c>
      <c r="Q203" s="26">
        <f t="shared" si="41"/>
        <v>1129046134</v>
      </c>
      <c r="R203" s="26">
        <f t="shared" si="41"/>
        <v>4637455642</v>
      </c>
      <c r="S203" s="25">
        <f t="shared" si="41"/>
        <v>6902862842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20</v>
      </c>
      <c r="B206" s="15" t="s">
        <v>363</v>
      </c>
      <c r="C206" s="16" t="s">
        <v>364</v>
      </c>
      <c r="D206" s="23">
        <v>837275346</v>
      </c>
      <c r="E206" s="24">
        <v>837275346</v>
      </c>
      <c r="F206" s="24">
        <v>615772869</v>
      </c>
      <c r="G206" s="31">
        <f t="shared" ref="G206:G229" si="42">IF(($E206     =0),0,($F206     /$E206     ))</f>
        <v>0.73544846619668647</v>
      </c>
      <c r="H206" s="23">
        <v>209764013</v>
      </c>
      <c r="I206" s="24">
        <v>21538632</v>
      </c>
      <c r="J206" s="24">
        <v>21631791</v>
      </c>
      <c r="K206" s="23">
        <v>252934436</v>
      </c>
      <c r="L206" s="23">
        <v>26518925</v>
      </c>
      <c r="M206" s="24">
        <v>25583700</v>
      </c>
      <c r="N206" s="24">
        <v>179775651</v>
      </c>
      <c r="O206" s="23">
        <v>231878276</v>
      </c>
      <c r="P206" s="23">
        <v>35115964</v>
      </c>
      <c r="Q206" s="24">
        <v>-44034704</v>
      </c>
      <c r="R206" s="24">
        <v>139878897</v>
      </c>
      <c r="S206" s="23">
        <v>130960157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20</v>
      </c>
      <c r="B207" s="15" t="s">
        <v>365</v>
      </c>
      <c r="C207" s="16" t="s">
        <v>366</v>
      </c>
      <c r="D207" s="23">
        <v>1326753040</v>
      </c>
      <c r="E207" s="24">
        <v>1262829067</v>
      </c>
      <c r="F207" s="24">
        <v>937219197</v>
      </c>
      <c r="G207" s="31">
        <f t="shared" si="42"/>
        <v>0.74215839775249648</v>
      </c>
      <c r="H207" s="23">
        <v>192886672</v>
      </c>
      <c r="I207" s="24">
        <v>75428786</v>
      </c>
      <c r="J207" s="24">
        <v>76064304</v>
      </c>
      <c r="K207" s="23">
        <v>344379762</v>
      </c>
      <c r="L207" s="23">
        <v>72885161</v>
      </c>
      <c r="M207" s="24">
        <v>74276818</v>
      </c>
      <c r="N207" s="24">
        <v>167953836</v>
      </c>
      <c r="O207" s="23">
        <v>315115815</v>
      </c>
      <c r="P207" s="23">
        <v>71103605</v>
      </c>
      <c r="Q207" s="24">
        <v>71270943</v>
      </c>
      <c r="R207" s="24">
        <v>135349072</v>
      </c>
      <c r="S207" s="23">
        <v>277723620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20</v>
      </c>
      <c r="B208" s="15" t="s">
        <v>367</v>
      </c>
      <c r="C208" s="16" t="s">
        <v>368</v>
      </c>
      <c r="D208" s="23">
        <v>977554653</v>
      </c>
      <c r="E208" s="24">
        <v>1047759869</v>
      </c>
      <c r="F208" s="24">
        <v>698248261</v>
      </c>
      <c r="G208" s="31">
        <f t="shared" si="42"/>
        <v>0.66642012321622901</v>
      </c>
      <c r="H208" s="23">
        <v>186744097</v>
      </c>
      <c r="I208" s="24">
        <v>36197993</v>
      </c>
      <c r="J208" s="24">
        <v>38858130</v>
      </c>
      <c r="K208" s="23">
        <v>261800220</v>
      </c>
      <c r="L208" s="23">
        <v>35466135</v>
      </c>
      <c r="M208" s="24">
        <v>34888202</v>
      </c>
      <c r="N208" s="24">
        <v>157531546</v>
      </c>
      <c r="O208" s="23">
        <v>227885883</v>
      </c>
      <c r="P208" s="23">
        <v>37153797</v>
      </c>
      <c r="Q208" s="24">
        <v>43973830</v>
      </c>
      <c r="R208" s="24">
        <v>127434531</v>
      </c>
      <c r="S208" s="23">
        <v>208562158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20</v>
      </c>
      <c r="B209" s="15" t="s">
        <v>369</v>
      </c>
      <c r="C209" s="16" t="s">
        <v>370</v>
      </c>
      <c r="D209" s="23">
        <v>578341943</v>
      </c>
      <c r="E209" s="24">
        <v>543256677</v>
      </c>
      <c r="F209" s="24">
        <v>425468022</v>
      </c>
      <c r="G209" s="31">
        <f t="shared" si="42"/>
        <v>0.78318047437454685</v>
      </c>
      <c r="H209" s="23">
        <v>100336350</v>
      </c>
      <c r="I209" s="24">
        <v>24653830</v>
      </c>
      <c r="J209" s="24">
        <v>27609526</v>
      </c>
      <c r="K209" s="23">
        <v>152599706</v>
      </c>
      <c r="L209" s="23">
        <v>27348207</v>
      </c>
      <c r="M209" s="24">
        <v>24741669</v>
      </c>
      <c r="N209" s="24">
        <v>81879053</v>
      </c>
      <c r="O209" s="23">
        <v>133968929</v>
      </c>
      <c r="P209" s="23">
        <v>36794893</v>
      </c>
      <c r="Q209" s="24">
        <v>27979696</v>
      </c>
      <c r="R209" s="24">
        <v>74124798</v>
      </c>
      <c r="S209" s="23">
        <v>138899387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20</v>
      </c>
      <c r="B210" s="15" t="s">
        <v>371</v>
      </c>
      <c r="C210" s="16" t="s">
        <v>372</v>
      </c>
      <c r="D210" s="23">
        <v>1445477787</v>
      </c>
      <c r="E210" s="24">
        <v>1480092463</v>
      </c>
      <c r="F210" s="24">
        <v>1129383011</v>
      </c>
      <c r="G210" s="31">
        <f t="shared" si="42"/>
        <v>0.76304895757042979</v>
      </c>
      <c r="H210" s="23">
        <v>178529056</v>
      </c>
      <c r="I210" s="24">
        <v>119237132</v>
      </c>
      <c r="J210" s="24">
        <v>109424365</v>
      </c>
      <c r="K210" s="23">
        <v>407190553</v>
      </c>
      <c r="L210" s="23">
        <v>102994390</v>
      </c>
      <c r="M210" s="24">
        <v>100052705</v>
      </c>
      <c r="N210" s="24">
        <v>166064858</v>
      </c>
      <c r="O210" s="23">
        <v>369111953</v>
      </c>
      <c r="P210" s="23">
        <v>95575135</v>
      </c>
      <c r="Q210" s="24">
        <v>127696018</v>
      </c>
      <c r="R210" s="24">
        <v>129809352</v>
      </c>
      <c r="S210" s="23">
        <v>353080505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20</v>
      </c>
      <c r="B211" s="15" t="s">
        <v>373</v>
      </c>
      <c r="C211" s="16" t="s">
        <v>374</v>
      </c>
      <c r="D211" s="23">
        <v>396928721</v>
      </c>
      <c r="E211" s="24">
        <v>420263093</v>
      </c>
      <c r="F211" s="24">
        <v>323141291</v>
      </c>
      <c r="G211" s="31">
        <f t="shared" si="42"/>
        <v>0.76890237658818161</v>
      </c>
      <c r="H211" s="23">
        <v>66488222</v>
      </c>
      <c r="I211" s="24">
        <v>26292672</v>
      </c>
      <c r="J211" s="24">
        <v>22420988</v>
      </c>
      <c r="K211" s="23">
        <v>115201882</v>
      </c>
      <c r="L211" s="23">
        <v>23541135</v>
      </c>
      <c r="M211" s="24">
        <v>24637567</v>
      </c>
      <c r="N211" s="24">
        <v>61336006</v>
      </c>
      <c r="O211" s="23">
        <v>109514708</v>
      </c>
      <c r="P211" s="23">
        <v>24063962</v>
      </c>
      <c r="Q211" s="24">
        <v>21070977</v>
      </c>
      <c r="R211" s="24">
        <v>53289762</v>
      </c>
      <c r="S211" s="23">
        <v>98424701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20</v>
      </c>
      <c r="B212" s="15" t="s">
        <v>375</v>
      </c>
      <c r="C212" s="16" t="s">
        <v>376</v>
      </c>
      <c r="D212" s="23">
        <v>3359877305</v>
      </c>
      <c r="E212" s="24">
        <v>3410870884</v>
      </c>
      <c r="F212" s="24">
        <v>2504270126</v>
      </c>
      <c r="G212" s="31">
        <f t="shared" si="42"/>
        <v>0.73420255740175944</v>
      </c>
      <c r="H212" s="23">
        <v>429819691</v>
      </c>
      <c r="I212" s="24">
        <v>244667499</v>
      </c>
      <c r="J212" s="24">
        <v>262544354</v>
      </c>
      <c r="K212" s="23">
        <v>937031544</v>
      </c>
      <c r="L212" s="23">
        <v>235703402</v>
      </c>
      <c r="M212" s="24">
        <v>235540177</v>
      </c>
      <c r="N212" s="24">
        <v>403999457</v>
      </c>
      <c r="O212" s="23">
        <v>875243036</v>
      </c>
      <c r="P212" s="23">
        <v>117433029</v>
      </c>
      <c r="Q212" s="24">
        <v>202138373</v>
      </c>
      <c r="R212" s="24">
        <v>372424144</v>
      </c>
      <c r="S212" s="23">
        <v>691995546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35</v>
      </c>
      <c r="B213" s="15" t="s">
        <v>377</v>
      </c>
      <c r="C213" s="16" t="s">
        <v>378</v>
      </c>
      <c r="D213" s="23">
        <v>648808310</v>
      </c>
      <c r="E213" s="24">
        <v>861127660</v>
      </c>
      <c r="F213" s="24">
        <v>667355606</v>
      </c>
      <c r="G213" s="31">
        <f t="shared" si="42"/>
        <v>0.77497871337682966</v>
      </c>
      <c r="H213" s="23">
        <v>145902348</v>
      </c>
      <c r="I213" s="24">
        <v>60231016</v>
      </c>
      <c r="J213" s="24">
        <v>41075396</v>
      </c>
      <c r="K213" s="23">
        <v>247208760</v>
      </c>
      <c r="L213" s="23">
        <v>45008060</v>
      </c>
      <c r="M213" s="24">
        <v>21044361</v>
      </c>
      <c r="N213" s="24">
        <v>154482333</v>
      </c>
      <c r="O213" s="23">
        <v>220534754</v>
      </c>
      <c r="P213" s="23">
        <v>2755967</v>
      </c>
      <c r="Q213" s="24">
        <v>63028248</v>
      </c>
      <c r="R213" s="24">
        <v>133827877</v>
      </c>
      <c r="S213" s="23">
        <v>199612092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379</v>
      </c>
      <c r="C214" s="19" t="s">
        <v>0</v>
      </c>
      <c r="D214" s="25">
        <f>SUM(D206:D213)</f>
        <v>9571017105</v>
      </c>
      <c r="E214" s="26">
        <f>SUM(E206:E213)</f>
        <v>9863475059</v>
      </c>
      <c r="F214" s="26">
        <f>SUM(F206:F213)</f>
        <v>7300858383</v>
      </c>
      <c r="G214" s="32">
        <f t="shared" si="42"/>
        <v>0.74019129559599572</v>
      </c>
      <c r="H214" s="25">
        <f t="shared" ref="H214:W214" si="43">SUM(H206:H213)</f>
        <v>1510470449</v>
      </c>
      <c r="I214" s="26">
        <f t="shared" si="43"/>
        <v>608247560</v>
      </c>
      <c r="J214" s="26">
        <f t="shared" si="43"/>
        <v>599628854</v>
      </c>
      <c r="K214" s="25">
        <f t="shared" si="43"/>
        <v>2718346863</v>
      </c>
      <c r="L214" s="25">
        <f t="shared" si="43"/>
        <v>569465415</v>
      </c>
      <c r="M214" s="26">
        <f t="shared" si="43"/>
        <v>540765199</v>
      </c>
      <c r="N214" s="26">
        <f t="shared" si="43"/>
        <v>1373022740</v>
      </c>
      <c r="O214" s="25">
        <f t="shared" si="43"/>
        <v>2483253354</v>
      </c>
      <c r="P214" s="25">
        <f t="shared" si="43"/>
        <v>419996352</v>
      </c>
      <c r="Q214" s="26">
        <f t="shared" si="43"/>
        <v>513123381</v>
      </c>
      <c r="R214" s="26">
        <f t="shared" si="43"/>
        <v>1166138433</v>
      </c>
      <c r="S214" s="25">
        <f t="shared" si="43"/>
        <v>2099258166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20</v>
      </c>
      <c r="B215" s="15" t="s">
        <v>380</v>
      </c>
      <c r="C215" s="16" t="s">
        <v>381</v>
      </c>
      <c r="D215" s="23">
        <v>948495032</v>
      </c>
      <c r="E215" s="24">
        <v>973500176</v>
      </c>
      <c r="F215" s="24">
        <v>1389246225</v>
      </c>
      <c r="G215" s="31">
        <f t="shared" si="42"/>
        <v>1.4270631472387119</v>
      </c>
      <c r="H215" s="23">
        <v>138954916</v>
      </c>
      <c r="I215" s="24">
        <v>137879019</v>
      </c>
      <c r="J215" s="24">
        <v>153668496</v>
      </c>
      <c r="K215" s="23">
        <v>430502431</v>
      </c>
      <c r="L215" s="23">
        <v>132580925</v>
      </c>
      <c r="M215" s="24">
        <v>0</v>
      </c>
      <c r="N215" s="24">
        <v>258380119</v>
      </c>
      <c r="O215" s="23">
        <v>390961044</v>
      </c>
      <c r="P215" s="23">
        <v>137666682</v>
      </c>
      <c r="Q215" s="24">
        <v>245263129</v>
      </c>
      <c r="R215" s="24">
        <v>184852939</v>
      </c>
      <c r="S215" s="23">
        <v>567782750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20</v>
      </c>
      <c r="B216" s="15" t="s">
        <v>382</v>
      </c>
      <c r="C216" s="16" t="s">
        <v>383</v>
      </c>
      <c r="D216" s="23">
        <v>5692537282</v>
      </c>
      <c r="E216" s="24">
        <v>6268987262</v>
      </c>
      <c r="F216" s="24">
        <v>4107197098</v>
      </c>
      <c r="G216" s="31">
        <f t="shared" si="42"/>
        <v>0.65516118096077891</v>
      </c>
      <c r="H216" s="23">
        <v>656398707</v>
      </c>
      <c r="I216" s="24">
        <v>385914662</v>
      </c>
      <c r="J216" s="24">
        <v>396526769</v>
      </c>
      <c r="K216" s="23">
        <v>1438840138</v>
      </c>
      <c r="L216" s="23">
        <v>404867850</v>
      </c>
      <c r="M216" s="24">
        <v>387975349</v>
      </c>
      <c r="N216" s="24">
        <v>589742651</v>
      </c>
      <c r="O216" s="23">
        <v>1382585850</v>
      </c>
      <c r="P216" s="23">
        <v>369997491</v>
      </c>
      <c r="Q216" s="24">
        <v>368949621</v>
      </c>
      <c r="R216" s="24">
        <v>546823998</v>
      </c>
      <c r="S216" s="23">
        <v>1285771110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20</v>
      </c>
      <c r="B217" s="15" t="s">
        <v>384</v>
      </c>
      <c r="C217" s="16" t="s">
        <v>385</v>
      </c>
      <c r="D217" s="23">
        <v>2740944485</v>
      </c>
      <c r="E217" s="24">
        <v>2757932891</v>
      </c>
      <c r="F217" s="24">
        <v>2031509356</v>
      </c>
      <c r="G217" s="31">
        <f t="shared" si="42"/>
        <v>0.73660579727282416</v>
      </c>
      <c r="H217" s="23">
        <v>360512204</v>
      </c>
      <c r="I217" s="24">
        <v>169965100</v>
      </c>
      <c r="J217" s="24">
        <v>200115116</v>
      </c>
      <c r="K217" s="23">
        <v>730592420</v>
      </c>
      <c r="L217" s="23">
        <v>186435542</v>
      </c>
      <c r="M217" s="24">
        <v>173036333</v>
      </c>
      <c r="N217" s="24">
        <v>306158045</v>
      </c>
      <c r="O217" s="23">
        <v>665629920</v>
      </c>
      <c r="P217" s="23">
        <v>180543022</v>
      </c>
      <c r="Q217" s="24">
        <v>176608678</v>
      </c>
      <c r="R217" s="24">
        <v>278135316</v>
      </c>
      <c r="S217" s="23">
        <v>635287016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20</v>
      </c>
      <c r="B218" s="15" t="s">
        <v>386</v>
      </c>
      <c r="C218" s="16" t="s">
        <v>387</v>
      </c>
      <c r="D218" s="23">
        <v>415535136</v>
      </c>
      <c r="E218" s="24">
        <v>576685482</v>
      </c>
      <c r="F218" s="24">
        <v>267386768</v>
      </c>
      <c r="G218" s="31">
        <f t="shared" si="42"/>
        <v>0.46366134807603843</v>
      </c>
      <c r="H218" s="23">
        <v>0</v>
      </c>
      <c r="I218" s="24">
        <v>25882399</v>
      </c>
      <c r="J218" s="24">
        <v>59613172</v>
      </c>
      <c r="K218" s="23">
        <v>85495571</v>
      </c>
      <c r="L218" s="23">
        <v>28043011</v>
      </c>
      <c r="M218" s="24">
        <v>26584295</v>
      </c>
      <c r="N218" s="24">
        <v>19248081</v>
      </c>
      <c r="O218" s="23">
        <v>73875387</v>
      </c>
      <c r="P218" s="23">
        <v>27752300</v>
      </c>
      <c r="Q218" s="24">
        <v>23969223</v>
      </c>
      <c r="R218" s="24">
        <v>56294287</v>
      </c>
      <c r="S218" s="23">
        <v>108015810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20</v>
      </c>
      <c r="B219" s="15" t="s">
        <v>388</v>
      </c>
      <c r="C219" s="16" t="s">
        <v>389</v>
      </c>
      <c r="D219" s="23">
        <v>1062960234</v>
      </c>
      <c r="E219" s="24">
        <v>1128365714</v>
      </c>
      <c r="F219" s="24">
        <v>994018390</v>
      </c>
      <c r="G219" s="31">
        <f t="shared" si="42"/>
        <v>0.88093636457301994</v>
      </c>
      <c r="H219" s="23">
        <v>291770487</v>
      </c>
      <c r="I219" s="24">
        <v>39385842</v>
      </c>
      <c r="J219" s="24">
        <v>43897730</v>
      </c>
      <c r="K219" s="23">
        <v>375054059</v>
      </c>
      <c r="L219" s="23">
        <v>39297194</v>
      </c>
      <c r="M219" s="24">
        <v>47132944</v>
      </c>
      <c r="N219" s="24">
        <v>244615041</v>
      </c>
      <c r="O219" s="23">
        <v>331045179</v>
      </c>
      <c r="P219" s="23">
        <v>36961146</v>
      </c>
      <c r="Q219" s="24">
        <v>51689658</v>
      </c>
      <c r="R219" s="24">
        <v>199268348</v>
      </c>
      <c r="S219" s="23">
        <v>287919152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20</v>
      </c>
      <c r="B220" s="15" t="s">
        <v>390</v>
      </c>
      <c r="C220" s="16" t="s">
        <v>391</v>
      </c>
      <c r="D220" s="23">
        <v>836062468</v>
      </c>
      <c r="E220" s="24">
        <v>881912911</v>
      </c>
      <c r="F220" s="24">
        <v>773064114</v>
      </c>
      <c r="G220" s="31">
        <f t="shared" si="42"/>
        <v>0.8765764786496022</v>
      </c>
      <c r="H220" s="23">
        <v>248072036</v>
      </c>
      <c r="I220" s="24">
        <v>25473984</v>
      </c>
      <c r="J220" s="24">
        <v>28584228</v>
      </c>
      <c r="K220" s="23">
        <v>302130248</v>
      </c>
      <c r="L220" s="23">
        <v>26125797</v>
      </c>
      <c r="M220" s="24">
        <v>32277678</v>
      </c>
      <c r="N220" s="24">
        <v>198748535</v>
      </c>
      <c r="O220" s="23">
        <v>257152010</v>
      </c>
      <c r="P220" s="23">
        <v>28359785</v>
      </c>
      <c r="Q220" s="24">
        <v>27827196</v>
      </c>
      <c r="R220" s="24">
        <v>157594875</v>
      </c>
      <c r="S220" s="23">
        <v>213781856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35</v>
      </c>
      <c r="B221" s="15" t="s">
        <v>392</v>
      </c>
      <c r="C221" s="16" t="s">
        <v>393</v>
      </c>
      <c r="D221" s="23">
        <v>763216677</v>
      </c>
      <c r="E221" s="24">
        <v>778964504</v>
      </c>
      <c r="F221" s="24">
        <v>658895817</v>
      </c>
      <c r="G221" s="31">
        <f t="shared" si="42"/>
        <v>0.84586115749376944</v>
      </c>
      <c r="H221" s="23">
        <v>177764838</v>
      </c>
      <c r="I221" s="24">
        <v>2828415</v>
      </c>
      <c r="J221" s="24">
        <v>36181796</v>
      </c>
      <c r="K221" s="23">
        <v>216775049</v>
      </c>
      <c r="L221" s="23">
        <v>27413163</v>
      </c>
      <c r="M221" s="24">
        <v>31365422</v>
      </c>
      <c r="N221" s="24">
        <v>214478996</v>
      </c>
      <c r="O221" s="23">
        <v>273257581</v>
      </c>
      <c r="P221" s="23">
        <v>1223045</v>
      </c>
      <c r="Q221" s="24">
        <v>24083433</v>
      </c>
      <c r="R221" s="24">
        <v>143556709</v>
      </c>
      <c r="S221" s="23">
        <v>168863187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394</v>
      </c>
      <c r="C222" s="19" t="s">
        <v>0</v>
      </c>
      <c r="D222" s="25">
        <f>SUM(D215:D221)</f>
        <v>12459751314</v>
      </c>
      <c r="E222" s="26">
        <f>SUM(E215:E221)</f>
        <v>13366348940</v>
      </c>
      <c r="F222" s="26">
        <f>SUM(F215:F221)</f>
        <v>10221317768</v>
      </c>
      <c r="G222" s="32">
        <f t="shared" si="42"/>
        <v>0.76470529191496628</v>
      </c>
      <c r="H222" s="25">
        <f t="shared" ref="H222:W222" si="44">SUM(H215:H221)</f>
        <v>1873473188</v>
      </c>
      <c r="I222" s="26">
        <f t="shared" si="44"/>
        <v>787329421</v>
      </c>
      <c r="J222" s="26">
        <f t="shared" si="44"/>
        <v>918587307</v>
      </c>
      <c r="K222" s="25">
        <f t="shared" si="44"/>
        <v>3579389916</v>
      </c>
      <c r="L222" s="25">
        <f t="shared" si="44"/>
        <v>844763482</v>
      </c>
      <c r="M222" s="26">
        <f t="shared" si="44"/>
        <v>698372021</v>
      </c>
      <c r="N222" s="26">
        <f t="shared" si="44"/>
        <v>1831371468</v>
      </c>
      <c r="O222" s="25">
        <f t="shared" si="44"/>
        <v>3374506971</v>
      </c>
      <c r="P222" s="25">
        <f t="shared" si="44"/>
        <v>782503471</v>
      </c>
      <c r="Q222" s="26">
        <f t="shared" si="44"/>
        <v>918390938</v>
      </c>
      <c r="R222" s="26">
        <f t="shared" si="44"/>
        <v>1566526472</v>
      </c>
      <c r="S222" s="25">
        <f t="shared" si="44"/>
        <v>3267420881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20</v>
      </c>
      <c r="B223" s="15" t="s">
        <v>395</v>
      </c>
      <c r="C223" s="16" t="s">
        <v>396</v>
      </c>
      <c r="D223" s="23">
        <v>1382263565</v>
      </c>
      <c r="E223" s="24">
        <v>1382263565</v>
      </c>
      <c r="F223" s="24">
        <v>738721420</v>
      </c>
      <c r="G223" s="31">
        <f t="shared" si="42"/>
        <v>0.53442877227252961</v>
      </c>
      <c r="H223" s="23">
        <v>154214896</v>
      </c>
      <c r="I223" s="24">
        <v>60577167</v>
      </c>
      <c r="J223" s="24">
        <v>56077245</v>
      </c>
      <c r="K223" s="23">
        <v>270869308</v>
      </c>
      <c r="L223" s="23">
        <v>57678323</v>
      </c>
      <c r="M223" s="24">
        <v>54734849</v>
      </c>
      <c r="N223" s="24">
        <v>132115246</v>
      </c>
      <c r="O223" s="23">
        <v>244528418</v>
      </c>
      <c r="P223" s="23">
        <v>53506505</v>
      </c>
      <c r="Q223" s="24">
        <v>53504421</v>
      </c>
      <c r="R223" s="24">
        <v>116312768</v>
      </c>
      <c r="S223" s="23">
        <v>223323694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20</v>
      </c>
      <c r="B224" s="15" t="s">
        <v>397</v>
      </c>
      <c r="C224" s="16" t="s">
        <v>398</v>
      </c>
      <c r="D224" s="23">
        <v>1424493518</v>
      </c>
      <c r="E224" s="24">
        <v>1365238300</v>
      </c>
      <c r="F224" s="24">
        <v>1203139258</v>
      </c>
      <c r="G224" s="31">
        <f t="shared" si="42"/>
        <v>0.88126685136213945</v>
      </c>
      <c r="H224" s="23">
        <v>389930434</v>
      </c>
      <c r="I224" s="24">
        <v>35868346</v>
      </c>
      <c r="J224" s="24">
        <v>39858061</v>
      </c>
      <c r="K224" s="23">
        <v>465656841</v>
      </c>
      <c r="L224" s="23">
        <v>35153450</v>
      </c>
      <c r="M224" s="24">
        <v>42842442</v>
      </c>
      <c r="N224" s="24">
        <v>319182458</v>
      </c>
      <c r="O224" s="23">
        <v>397178350</v>
      </c>
      <c r="P224" s="23">
        <v>36485338</v>
      </c>
      <c r="Q224" s="24">
        <v>41191740</v>
      </c>
      <c r="R224" s="24">
        <v>262626989</v>
      </c>
      <c r="S224" s="23">
        <v>340304067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20</v>
      </c>
      <c r="B225" s="15" t="s">
        <v>399</v>
      </c>
      <c r="C225" s="16" t="s">
        <v>400</v>
      </c>
      <c r="D225" s="23">
        <v>1923323000</v>
      </c>
      <c r="E225" s="24">
        <v>1999584180</v>
      </c>
      <c r="F225" s="24">
        <v>1588017650</v>
      </c>
      <c r="G225" s="31">
        <f t="shared" si="42"/>
        <v>0.79417394170421973</v>
      </c>
      <c r="H225" s="23">
        <v>514492053</v>
      </c>
      <c r="I225" s="24">
        <v>37745693</v>
      </c>
      <c r="J225" s="24">
        <v>35895362</v>
      </c>
      <c r="K225" s="23">
        <v>588133108</v>
      </c>
      <c r="L225" s="23">
        <v>53737683</v>
      </c>
      <c r="M225" s="24">
        <v>51894556</v>
      </c>
      <c r="N225" s="24">
        <v>444548788</v>
      </c>
      <c r="O225" s="23">
        <v>550181027</v>
      </c>
      <c r="P225" s="23">
        <v>53275991</v>
      </c>
      <c r="Q225" s="24">
        <v>51895693</v>
      </c>
      <c r="R225" s="24">
        <v>344531831</v>
      </c>
      <c r="S225" s="23">
        <v>449703515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20</v>
      </c>
      <c r="B226" s="15" t="s">
        <v>401</v>
      </c>
      <c r="C226" s="16" t="s">
        <v>402</v>
      </c>
      <c r="D226" s="23">
        <v>4778060750</v>
      </c>
      <c r="E226" s="24">
        <v>5411228000</v>
      </c>
      <c r="F226" s="24">
        <v>4088301507</v>
      </c>
      <c r="G226" s="31">
        <f t="shared" si="42"/>
        <v>0.75552194566556796</v>
      </c>
      <c r="H226" s="23">
        <v>779831468</v>
      </c>
      <c r="I226" s="24">
        <v>295431814</v>
      </c>
      <c r="J226" s="24">
        <v>375310349</v>
      </c>
      <c r="K226" s="23">
        <v>1450573631</v>
      </c>
      <c r="L226" s="23">
        <v>350189147</v>
      </c>
      <c r="M226" s="24">
        <v>157743729</v>
      </c>
      <c r="N226" s="24">
        <v>988781669</v>
      </c>
      <c r="O226" s="23">
        <v>1496714545</v>
      </c>
      <c r="P226" s="23">
        <v>281643558</v>
      </c>
      <c r="Q226" s="24">
        <v>276339864</v>
      </c>
      <c r="R226" s="24">
        <v>583029909</v>
      </c>
      <c r="S226" s="23">
        <v>1141013331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35</v>
      </c>
      <c r="B227" s="15" t="s">
        <v>403</v>
      </c>
      <c r="C227" s="16" t="s">
        <v>404</v>
      </c>
      <c r="D227" s="23">
        <v>511392285</v>
      </c>
      <c r="E227" s="24">
        <v>514167285</v>
      </c>
      <c r="F227" s="24">
        <v>316631273</v>
      </c>
      <c r="G227" s="31">
        <f t="shared" si="42"/>
        <v>0.61581372879451091</v>
      </c>
      <c r="H227" s="23">
        <v>129158208</v>
      </c>
      <c r="I227" s="24">
        <v>237814</v>
      </c>
      <c r="J227" s="24">
        <v>1140107</v>
      </c>
      <c r="K227" s="23">
        <v>130536129</v>
      </c>
      <c r="L227" s="23">
        <v>800299</v>
      </c>
      <c r="M227" s="24">
        <v>733234</v>
      </c>
      <c r="N227" s="24">
        <v>105481113</v>
      </c>
      <c r="O227" s="23">
        <v>107014646</v>
      </c>
      <c r="P227" s="23">
        <v>1379799</v>
      </c>
      <c r="Q227" s="24">
        <v>31644</v>
      </c>
      <c r="R227" s="24">
        <v>77669055</v>
      </c>
      <c r="S227" s="23">
        <v>79080498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405</v>
      </c>
      <c r="C228" s="19" t="s">
        <v>0</v>
      </c>
      <c r="D228" s="25">
        <f>SUM(D223:D227)</f>
        <v>10019533118</v>
      </c>
      <c r="E228" s="26">
        <f>SUM(E223:E227)</f>
        <v>10672481330</v>
      </c>
      <c r="F228" s="26">
        <f>SUM(F223:F227)</f>
        <v>7934811108</v>
      </c>
      <c r="G228" s="32">
        <f t="shared" si="42"/>
        <v>0.74348325030051843</v>
      </c>
      <c r="H228" s="25">
        <f t="shared" ref="H228:W228" si="45">SUM(H223:H227)</f>
        <v>1967627059</v>
      </c>
      <c r="I228" s="26">
        <f t="shared" si="45"/>
        <v>429860834</v>
      </c>
      <c r="J228" s="26">
        <f t="shared" si="45"/>
        <v>508281124</v>
      </c>
      <c r="K228" s="25">
        <f t="shared" si="45"/>
        <v>2905769017</v>
      </c>
      <c r="L228" s="25">
        <f t="shared" si="45"/>
        <v>497558902</v>
      </c>
      <c r="M228" s="26">
        <f t="shared" si="45"/>
        <v>307948810</v>
      </c>
      <c r="N228" s="26">
        <f t="shared" si="45"/>
        <v>1990109274</v>
      </c>
      <c r="O228" s="25">
        <f t="shared" si="45"/>
        <v>2795616986</v>
      </c>
      <c r="P228" s="25">
        <f t="shared" si="45"/>
        <v>426291191</v>
      </c>
      <c r="Q228" s="26">
        <f t="shared" si="45"/>
        <v>422963362</v>
      </c>
      <c r="R228" s="26">
        <f t="shared" si="45"/>
        <v>1384170552</v>
      </c>
      <c r="S228" s="25">
        <f t="shared" si="45"/>
        <v>2233425105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32050301537</v>
      </c>
      <c r="E229" s="26">
        <f>SUM(E206:E213,E215:E221,E223:E227)</f>
        <v>33902305329</v>
      </c>
      <c r="F229" s="26">
        <f>SUM(F206:F213,F215:F221,F223:F227)</f>
        <v>25456987259</v>
      </c>
      <c r="G229" s="32">
        <f t="shared" si="42"/>
        <v>0.75089251341336127</v>
      </c>
      <c r="H229" s="25">
        <f t="shared" ref="H229:W229" si="46">SUM(H206:H213,H215:H221,H223:H227)</f>
        <v>5351570696</v>
      </c>
      <c r="I229" s="26">
        <f t="shared" si="46"/>
        <v>1825437815</v>
      </c>
      <c r="J229" s="26">
        <f t="shared" si="46"/>
        <v>2026497285</v>
      </c>
      <c r="K229" s="25">
        <f t="shared" si="46"/>
        <v>9203505796</v>
      </c>
      <c r="L229" s="25">
        <f t="shared" si="46"/>
        <v>1911787799</v>
      </c>
      <c r="M229" s="26">
        <f t="shared" si="46"/>
        <v>1547086030</v>
      </c>
      <c r="N229" s="26">
        <f t="shared" si="46"/>
        <v>5194503482</v>
      </c>
      <c r="O229" s="25">
        <f t="shared" si="46"/>
        <v>8653377311</v>
      </c>
      <c r="P229" s="25">
        <f t="shared" si="46"/>
        <v>1628791014</v>
      </c>
      <c r="Q229" s="26">
        <f t="shared" si="46"/>
        <v>1854477681</v>
      </c>
      <c r="R229" s="26">
        <f t="shared" si="46"/>
        <v>4116835457</v>
      </c>
      <c r="S229" s="25">
        <f t="shared" si="46"/>
        <v>7600104152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20</v>
      </c>
      <c r="B232" s="15" t="s">
        <v>408</v>
      </c>
      <c r="C232" s="16" t="s">
        <v>409</v>
      </c>
      <c r="D232" s="23">
        <v>646995069</v>
      </c>
      <c r="E232" s="24">
        <v>649514069</v>
      </c>
      <c r="F232" s="24">
        <v>611778369</v>
      </c>
      <c r="G232" s="31">
        <f t="shared" ref="G232:G258" si="47">IF(($E232     =0),0,($F232     /$E232     ))</f>
        <v>0.94190164339611859</v>
      </c>
      <c r="H232" s="23">
        <v>211048819</v>
      </c>
      <c r="I232" s="24">
        <v>13193246</v>
      </c>
      <c r="J232" s="24">
        <v>13559450</v>
      </c>
      <c r="K232" s="23">
        <v>237801515</v>
      </c>
      <c r="L232" s="23">
        <v>28907356</v>
      </c>
      <c r="M232" s="24">
        <v>12757397</v>
      </c>
      <c r="N232" s="24">
        <v>171255499</v>
      </c>
      <c r="O232" s="23">
        <v>212920252</v>
      </c>
      <c r="P232" s="23">
        <v>9952287</v>
      </c>
      <c r="Q232" s="24">
        <v>16014349</v>
      </c>
      <c r="R232" s="24">
        <v>135089966</v>
      </c>
      <c r="S232" s="23">
        <v>161056602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20</v>
      </c>
      <c r="B233" s="15" t="s">
        <v>410</v>
      </c>
      <c r="C233" s="16" t="s">
        <v>411</v>
      </c>
      <c r="D233" s="23">
        <v>2873017172</v>
      </c>
      <c r="E233" s="24">
        <v>3090102963</v>
      </c>
      <c r="F233" s="24">
        <v>2560736938</v>
      </c>
      <c r="G233" s="31">
        <f t="shared" si="47"/>
        <v>0.82868984259150069</v>
      </c>
      <c r="H233" s="23">
        <v>636952193</v>
      </c>
      <c r="I233" s="24">
        <v>156600954</v>
      </c>
      <c r="J233" s="24">
        <v>166684160</v>
      </c>
      <c r="K233" s="23">
        <v>960237307</v>
      </c>
      <c r="L233" s="23">
        <v>158726600</v>
      </c>
      <c r="M233" s="24">
        <v>156113280</v>
      </c>
      <c r="N233" s="24">
        <v>525173484</v>
      </c>
      <c r="O233" s="23">
        <v>840013364</v>
      </c>
      <c r="P233" s="23">
        <v>158221140</v>
      </c>
      <c r="Q233" s="24">
        <v>150696193</v>
      </c>
      <c r="R233" s="24">
        <v>451568934</v>
      </c>
      <c r="S233" s="23">
        <v>760486267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20</v>
      </c>
      <c r="B234" s="15" t="s">
        <v>412</v>
      </c>
      <c r="C234" s="16" t="s">
        <v>413</v>
      </c>
      <c r="D234" s="23">
        <v>6957366732</v>
      </c>
      <c r="E234" s="24">
        <v>7053589724</v>
      </c>
      <c r="F234" s="24">
        <v>3595341347</v>
      </c>
      <c r="G234" s="31">
        <f t="shared" si="47"/>
        <v>0.50971795747727844</v>
      </c>
      <c r="H234" s="23">
        <v>430477948</v>
      </c>
      <c r="I234" s="24">
        <v>964494595</v>
      </c>
      <c r="J234" s="24">
        <v>424512598</v>
      </c>
      <c r="K234" s="23">
        <v>1819485141</v>
      </c>
      <c r="L234" s="23">
        <v>6418788</v>
      </c>
      <c r="M234" s="24">
        <v>417741520</v>
      </c>
      <c r="N234" s="24">
        <v>459977765</v>
      </c>
      <c r="O234" s="23">
        <v>884138073</v>
      </c>
      <c r="P234" s="23">
        <v>445250852</v>
      </c>
      <c r="Q234" s="24">
        <v>436408261</v>
      </c>
      <c r="R234" s="24">
        <v>10059020</v>
      </c>
      <c r="S234" s="23">
        <v>891718133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20</v>
      </c>
      <c r="B235" s="15" t="s">
        <v>414</v>
      </c>
      <c r="C235" s="16" t="s">
        <v>415</v>
      </c>
      <c r="D235" s="23">
        <v>302233192</v>
      </c>
      <c r="E235" s="24">
        <v>315039154</v>
      </c>
      <c r="F235" s="24">
        <v>165041460</v>
      </c>
      <c r="G235" s="31">
        <f t="shared" si="47"/>
        <v>0.52387602589867288</v>
      </c>
      <c r="H235" s="23">
        <v>0</v>
      </c>
      <c r="I235" s="24">
        <v>0</v>
      </c>
      <c r="J235" s="24">
        <v>9277515</v>
      </c>
      <c r="K235" s="23">
        <v>9277515</v>
      </c>
      <c r="L235" s="23">
        <v>17389093</v>
      </c>
      <c r="M235" s="24">
        <v>22947081</v>
      </c>
      <c r="N235" s="24">
        <v>50811618</v>
      </c>
      <c r="O235" s="23">
        <v>91147792</v>
      </c>
      <c r="P235" s="23">
        <v>10785199</v>
      </c>
      <c r="Q235" s="24">
        <v>10612590</v>
      </c>
      <c r="R235" s="24">
        <v>43218364</v>
      </c>
      <c r="S235" s="23">
        <v>64616153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20</v>
      </c>
      <c r="B236" s="15" t="s">
        <v>416</v>
      </c>
      <c r="C236" s="16" t="s">
        <v>417</v>
      </c>
      <c r="D236" s="23">
        <v>1136908339</v>
      </c>
      <c r="E236" s="24">
        <v>1133341870</v>
      </c>
      <c r="F236" s="24">
        <v>906305505</v>
      </c>
      <c r="G236" s="31">
        <f t="shared" si="47"/>
        <v>0.7996753045045446</v>
      </c>
      <c r="H236" s="23">
        <v>292745615</v>
      </c>
      <c r="I236" s="24">
        <v>37329155</v>
      </c>
      <c r="J236" s="24">
        <v>65390014</v>
      </c>
      <c r="K236" s="23">
        <v>395464784</v>
      </c>
      <c r="L236" s="23">
        <v>16299384</v>
      </c>
      <c r="M236" s="24">
        <v>42518288</v>
      </c>
      <c r="N236" s="24">
        <v>244935127</v>
      </c>
      <c r="O236" s="23">
        <v>303752799</v>
      </c>
      <c r="P236" s="23">
        <v>41976477</v>
      </c>
      <c r="Q236" s="24">
        <v>-29590071</v>
      </c>
      <c r="R236" s="24">
        <v>194701516</v>
      </c>
      <c r="S236" s="23">
        <v>207087922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35</v>
      </c>
      <c r="B237" s="15" t="s">
        <v>418</v>
      </c>
      <c r="C237" s="16" t="s">
        <v>419</v>
      </c>
      <c r="D237" s="23">
        <v>463020170</v>
      </c>
      <c r="E237" s="24">
        <v>463020168</v>
      </c>
      <c r="F237" s="24">
        <v>442828263</v>
      </c>
      <c r="G237" s="31">
        <f t="shared" si="47"/>
        <v>0.95639087366924369</v>
      </c>
      <c r="H237" s="23">
        <v>0</v>
      </c>
      <c r="I237" s="24">
        <v>0</v>
      </c>
      <c r="J237" s="24">
        <v>182008728</v>
      </c>
      <c r="K237" s="23">
        <v>182008728</v>
      </c>
      <c r="L237" s="23">
        <v>2984254</v>
      </c>
      <c r="M237" s="24">
        <v>2486854</v>
      </c>
      <c r="N237" s="24">
        <v>141541338</v>
      </c>
      <c r="O237" s="23">
        <v>147012446</v>
      </c>
      <c r="P237" s="23">
        <v>2387617</v>
      </c>
      <c r="Q237" s="24">
        <v>2820325</v>
      </c>
      <c r="R237" s="24">
        <v>108599147</v>
      </c>
      <c r="S237" s="23">
        <v>113807089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420</v>
      </c>
      <c r="C238" s="19" t="s">
        <v>0</v>
      </c>
      <c r="D238" s="25">
        <f>SUM(D232:D237)</f>
        <v>12379540674</v>
      </c>
      <c r="E238" s="26">
        <f>SUM(E232:E237)</f>
        <v>12704607948</v>
      </c>
      <c r="F238" s="26">
        <f>SUM(F232:F237)</f>
        <v>8282031882</v>
      </c>
      <c r="G238" s="32">
        <f t="shared" si="47"/>
        <v>0.65189196832349194</v>
      </c>
      <c r="H238" s="25">
        <f t="shared" ref="H238:W238" si="48">SUM(H232:H237)</f>
        <v>1571224575</v>
      </c>
      <c r="I238" s="26">
        <f t="shared" si="48"/>
        <v>1171617950</v>
      </c>
      <c r="J238" s="26">
        <f t="shared" si="48"/>
        <v>861432465</v>
      </c>
      <c r="K238" s="25">
        <f t="shared" si="48"/>
        <v>3604274990</v>
      </c>
      <c r="L238" s="25">
        <f t="shared" si="48"/>
        <v>230725475</v>
      </c>
      <c r="M238" s="26">
        <f t="shared" si="48"/>
        <v>654564420</v>
      </c>
      <c r="N238" s="26">
        <f t="shared" si="48"/>
        <v>1593694831</v>
      </c>
      <c r="O238" s="25">
        <f t="shared" si="48"/>
        <v>2478984726</v>
      </c>
      <c r="P238" s="25">
        <f t="shared" si="48"/>
        <v>668573572</v>
      </c>
      <c r="Q238" s="26">
        <f t="shared" si="48"/>
        <v>586961647</v>
      </c>
      <c r="R238" s="26">
        <f t="shared" si="48"/>
        <v>943236947</v>
      </c>
      <c r="S238" s="25">
        <f t="shared" si="48"/>
        <v>2198772166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20</v>
      </c>
      <c r="B239" s="15" t="s">
        <v>421</v>
      </c>
      <c r="C239" s="16" t="s">
        <v>422</v>
      </c>
      <c r="D239" s="23">
        <v>220940387</v>
      </c>
      <c r="E239" s="24">
        <v>221270352</v>
      </c>
      <c r="F239" s="24">
        <v>204613335</v>
      </c>
      <c r="G239" s="31">
        <f t="shared" si="47"/>
        <v>0.92472097210746063</v>
      </c>
      <c r="H239" s="23">
        <v>71115611</v>
      </c>
      <c r="I239" s="24">
        <v>-4987191</v>
      </c>
      <c r="J239" s="24">
        <v>2601728</v>
      </c>
      <c r="K239" s="23">
        <v>68730148</v>
      </c>
      <c r="L239" s="23">
        <v>774568</v>
      </c>
      <c r="M239" s="24">
        <v>632238</v>
      </c>
      <c r="N239" s="24">
        <v>88625347</v>
      </c>
      <c r="O239" s="23">
        <v>90032153</v>
      </c>
      <c r="P239" s="23">
        <v>710826</v>
      </c>
      <c r="Q239" s="24">
        <v>683201</v>
      </c>
      <c r="R239" s="24">
        <v>44457007</v>
      </c>
      <c r="S239" s="23">
        <v>45851034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20</v>
      </c>
      <c r="B240" s="15" t="s">
        <v>423</v>
      </c>
      <c r="C240" s="16" t="s">
        <v>424</v>
      </c>
      <c r="D240" s="23">
        <v>351090842</v>
      </c>
      <c r="E240" s="24">
        <v>405567859</v>
      </c>
      <c r="F240" s="24">
        <v>315322336</v>
      </c>
      <c r="G240" s="31">
        <f t="shared" si="47"/>
        <v>0.77748354314240664</v>
      </c>
      <c r="H240" s="23">
        <v>27010861</v>
      </c>
      <c r="I240" s="24">
        <v>81100364</v>
      </c>
      <c r="J240" s="24">
        <v>18004446</v>
      </c>
      <c r="K240" s="23">
        <v>126115671</v>
      </c>
      <c r="L240" s="23">
        <v>14414792</v>
      </c>
      <c r="M240" s="24">
        <v>11821027</v>
      </c>
      <c r="N240" s="24">
        <v>70797713</v>
      </c>
      <c r="O240" s="23">
        <v>97033532</v>
      </c>
      <c r="P240" s="23">
        <v>15550108</v>
      </c>
      <c r="Q240" s="24">
        <v>17703724</v>
      </c>
      <c r="R240" s="24">
        <v>58919301</v>
      </c>
      <c r="S240" s="23">
        <v>92173133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20</v>
      </c>
      <c r="B241" s="15" t="s">
        <v>425</v>
      </c>
      <c r="C241" s="16" t="s">
        <v>426</v>
      </c>
      <c r="D241" s="23">
        <v>1358651597</v>
      </c>
      <c r="E241" s="24">
        <v>1366320347</v>
      </c>
      <c r="F241" s="24">
        <v>730264572</v>
      </c>
      <c r="G241" s="31">
        <f t="shared" si="47"/>
        <v>0.5344753692671167</v>
      </c>
      <c r="H241" s="23">
        <v>195343132</v>
      </c>
      <c r="I241" s="24">
        <v>23159649</v>
      </c>
      <c r="J241" s="24">
        <v>42094202</v>
      </c>
      <c r="K241" s="23">
        <v>260596983</v>
      </c>
      <c r="L241" s="23">
        <v>36164424</v>
      </c>
      <c r="M241" s="24">
        <v>33953276</v>
      </c>
      <c r="N241" s="24">
        <v>37298663</v>
      </c>
      <c r="O241" s="23">
        <v>107416363</v>
      </c>
      <c r="P241" s="23">
        <v>164536577</v>
      </c>
      <c r="Q241" s="24">
        <v>49200676</v>
      </c>
      <c r="R241" s="24">
        <v>148513973</v>
      </c>
      <c r="S241" s="23">
        <v>362251226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20</v>
      </c>
      <c r="B242" s="15" t="s">
        <v>427</v>
      </c>
      <c r="C242" s="16" t="s">
        <v>428</v>
      </c>
      <c r="D242" s="23">
        <v>888109713</v>
      </c>
      <c r="E242" s="24">
        <v>722953785</v>
      </c>
      <c r="F242" s="24">
        <v>399568891</v>
      </c>
      <c r="G242" s="31">
        <f t="shared" si="47"/>
        <v>0.55268939632150904</v>
      </c>
      <c r="H242" s="23">
        <v>0</v>
      </c>
      <c r="I242" s="24">
        <v>0</v>
      </c>
      <c r="J242" s="24">
        <v>45046768</v>
      </c>
      <c r="K242" s="23">
        <v>45046768</v>
      </c>
      <c r="L242" s="23">
        <v>42617382</v>
      </c>
      <c r="M242" s="24">
        <v>41999379</v>
      </c>
      <c r="N242" s="24">
        <v>98094191</v>
      </c>
      <c r="O242" s="23">
        <v>182710952</v>
      </c>
      <c r="P242" s="23">
        <v>39656888</v>
      </c>
      <c r="Q242" s="24">
        <v>38467842</v>
      </c>
      <c r="R242" s="24">
        <v>93686441</v>
      </c>
      <c r="S242" s="23">
        <v>171811171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20</v>
      </c>
      <c r="B243" s="15" t="s">
        <v>429</v>
      </c>
      <c r="C243" s="16" t="s">
        <v>430</v>
      </c>
      <c r="D243" s="23">
        <v>503425698</v>
      </c>
      <c r="E243" s="24">
        <v>507838123</v>
      </c>
      <c r="F243" s="24">
        <v>344897884</v>
      </c>
      <c r="G243" s="31">
        <f t="shared" si="47"/>
        <v>0.67914925717382579</v>
      </c>
      <c r="H243" s="23">
        <v>132401835</v>
      </c>
      <c r="I243" s="24">
        <v>19990394</v>
      </c>
      <c r="J243" s="24">
        <v>18044237</v>
      </c>
      <c r="K243" s="23">
        <v>170436466</v>
      </c>
      <c r="L243" s="23">
        <v>17251465</v>
      </c>
      <c r="M243" s="24">
        <v>18982084</v>
      </c>
      <c r="N243" s="24">
        <v>99239858</v>
      </c>
      <c r="O243" s="23">
        <v>135473407</v>
      </c>
      <c r="P243" s="23">
        <v>19974007</v>
      </c>
      <c r="Q243" s="24">
        <v>18852454</v>
      </c>
      <c r="R243" s="24">
        <v>161550</v>
      </c>
      <c r="S243" s="23">
        <v>38988011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35</v>
      </c>
      <c r="B244" s="15" t="s">
        <v>431</v>
      </c>
      <c r="C244" s="16" t="s">
        <v>432</v>
      </c>
      <c r="D244" s="23">
        <v>1313513520</v>
      </c>
      <c r="E244" s="24">
        <v>1314034628</v>
      </c>
      <c r="F244" s="24">
        <v>1209290377</v>
      </c>
      <c r="G244" s="31">
        <f t="shared" si="47"/>
        <v>0.92028805880144582</v>
      </c>
      <c r="H244" s="23">
        <v>493943415</v>
      </c>
      <c r="I244" s="24">
        <v>4552519</v>
      </c>
      <c r="J244" s="24">
        <v>21986278</v>
      </c>
      <c r="K244" s="23">
        <v>520482212</v>
      </c>
      <c r="L244" s="23">
        <v>27235268</v>
      </c>
      <c r="M244" s="24">
        <v>20171474</v>
      </c>
      <c r="N244" s="24">
        <v>320799311</v>
      </c>
      <c r="O244" s="23">
        <v>368206053</v>
      </c>
      <c r="P244" s="23">
        <v>17311679</v>
      </c>
      <c r="Q244" s="24">
        <v>4733798</v>
      </c>
      <c r="R244" s="24">
        <v>298556635</v>
      </c>
      <c r="S244" s="23">
        <v>320602112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433</v>
      </c>
      <c r="C245" s="19" t="s">
        <v>0</v>
      </c>
      <c r="D245" s="25">
        <f>SUM(D239:D244)</f>
        <v>4635731757</v>
      </c>
      <c r="E245" s="26">
        <f>SUM(E239:E244)</f>
        <v>4537985094</v>
      </c>
      <c r="F245" s="26">
        <f>SUM(F239:F244)</f>
        <v>3203957395</v>
      </c>
      <c r="G245" s="32">
        <f t="shared" si="47"/>
        <v>0.70603083276676804</v>
      </c>
      <c r="H245" s="25">
        <f t="shared" ref="H245:W245" si="49">SUM(H239:H244)</f>
        <v>919814854</v>
      </c>
      <c r="I245" s="26">
        <f t="shared" si="49"/>
        <v>123815735</v>
      </c>
      <c r="J245" s="26">
        <f t="shared" si="49"/>
        <v>147777659</v>
      </c>
      <c r="K245" s="25">
        <f t="shared" si="49"/>
        <v>1191408248</v>
      </c>
      <c r="L245" s="25">
        <f t="shared" si="49"/>
        <v>138457899</v>
      </c>
      <c r="M245" s="26">
        <f t="shared" si="49"/>
        <v>127559478</v>
      </c>
      <c r="N245" s="26">
        <f t="shared" si="49"/>
        <v>714855083</v>
      </c>
      <c r="O245" s="25">
        <f t="shared" si="49"/>
        <v>980872460</v>
      </c>
      <c r="P245" s="25">
        <f t="shared" si="49"/>
        <v>257740085</v>
      </c>
      <c r="Q245" s="26">
        <f t="shared" si="49"/>
        <v>129641695</v>
      </c>
      <c r="R245" s="26">
        <f t="shared" si="49"/>
        <v>644294907</v>
      </c>
      <c r="S245" s="25">
        <f t="shared" si="49"/>
        <v>1031676687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20</v>
      </c>
      <c r="B246" s="15" t="s">
        <v>434</v>
      </c>
      <c r="C246" s="16" t="s">
        <v>435</v>
      </c>
      <c r="D246" s="23">
        <v>618784778</v>
      </c>
      <c r="E246" s="24">
        <v>585320393</v>
      </c>
      <c r="F246" s="24">
        <v>332820675</v>
      </c>
      <c r="G246" s="31">
        <f t="shared" si="47"/>
        <v>0.56861281270956843</v>
      </c>
      <c r="H246" s="23">
        <v>31812923</v>
      </c>
      <c r="I246" s="24">
        <v>35300568</v>
      </c>
      <c r="J246" s="24">
        <v>22191821</v>
      </c>
      <c r="K246" s="23">
        <v>89305312</v>
      </c>
      <c r="L246" s="23">
        <v>9553444</v>
      </c>
      <c r="M246" s="24">
        <v>56590254</v>
      </c>
      <c r="N246" s="24">
        <v>68747449</v>
      </c>
      <c r="O246" s="23">
        <v>134891147</v>
      </c>
      <c r="P246" s="23">
        <v>37070941</v>
      </c>
      <c r="Q246" s="24">
        <v>31197891</v>
      </c>
      <c r="R246" s="24">
        <v>40355384</v>
      </c>
      <c r="S246" s="23">
        <v>108624216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20</v>
      </c>
      <c r="B247" s="15" t="s">
        <v>436</v>
      </c>
      <c r="C247" s="16" t="s">
        <v>437</v>
      </c>
      <c r="D247" s="23">
        <v>250531018</v>
      </c>
      <c r="E247" s="24">
        <v>250531018</v>
      </c>
      <c r="F247" s="24">
        <v>-1363934877</v>
      </c>
      <c r="G247" s="31">
        <f t="shared" si="47"/>
        <v>-5.4441756868604587</v>
      </c>
      <c r="H247" s="23">
        <v>0</v>
      </c>
      <c r="I247" s="24">
        <v>0</v>
      </c>
      <c r="J247" s="24">
        <v>-66379016</v>
      </c>
      <c r="K247" s="23">
        <v>-66379016</v>
      </c>
      <c r="L247" s="23">
        <v>71409218</v>
      </c>
      <c r="M247" s="24">
        <v>0</v>
      </c>
      <c r="N247" s="24">
        <v>-1300222764</v>
      </c>
      <c r="O247" s="23">
        <v>-1228813546</v>
      </c>
      <c r="P247" s="23">
        <v>-2469967</v>
      </c>
      <c r="Q247" s="24">
        <v>-32049347</v>
      </c>
      <c r="R247" s="24">
        <v>-34223001</v>
      </c>
      <c r="S247" s="23">
        <v>-68742315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20</v>
      </c>
      <c r="B248" s="15" t="s">
        <v>438</v>
      </c>
      <c r="C248" s="16" t="s">
        <v>439</v>
      </c>
      <c r="D248" s="23">
        <v>372121960</v>
      </c>
      <c r="E248" s="24">
        <v>372121960</v>
      </c>
      <c r="F248" s="24">
        <v>314977619</v>
      </c>
      <c r="G248" s="31">
        <f t="shared" si="47"/>
        <v>0.84643652580997908</v>
      </c>
      <c r="H248" s="23">
        <v>132609691</v>
      </c>
      <c r="I248" s="24">
        <v>3066871</v>
      </c>
      <c r="J248" s="24">
        <v>4923196</v>
      </c>
      <c r="K248" s="23">
        <v>140599758</v>
      </c>
      <c r="L248" s="23">
        <v>7467968</v>
      </c>
      <c r="M248" s="24">
        <v>3363144</v>
      </c>
      <c r="N248" s="24">
        <v>88150503</v>
      </c>
      <c r="O248" s="23">
        <v>98981615</v>
      </c>
      <c r="P248" s="23">
        <v>2441034</v>
      </c>
      <c r="Q248" s="24">
        <v>5514951</v>
      </c>
      <c r="R248" s="24">
        <v>67440261</v>
      </c>
      <c r="S248" s="23">
        <v>75396246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20</v>
      </c>
      <c r="B249" s="15" t="s">
        <v>440</v>
      </c>
      <c r="C249" s="16" t="s">
        <v>441</v>
      </c>
      <c r="D249" s="23">
        <v>471701991</v>
      </c>
      <c r="E249" s="24">
        <v>438210743</v>
      </c>
      <c r="F249" s="24">
        <v>284469426</v>
      </c>
      <c r="G249" s="31">
        <f t="shared" si="47"/>
        <v>0.64916123245294333</v>
      </c>
      <c r="H249" s="23">
        <v>57276213</v>
      </c>
      <c r="I249" s="24">
        <v>25121596</v>
      </c>
      <c r="J249" s="24">
        <v>28098254</v>
      </c>
      <c r="K249" s="23">
        <v>110496063</v>
      </c>
      <c r="L249" s="23">
        <v>27015189</v>
      </c>
      <c r="M249" s="24">
        <v>27026048</v>
      </c>
      <c r="N249" s="24">
        <v>24956063</v>
      </c>
      <c r="O249" s="23">
        <v>78997300</v>
      </c>
      <c r="P249" s="23">
        <v>26289522</v>
      </c>
      <c r="Q249" s="24">
        <v>25964135</v>
      </c>
      <c r="R249" s="24">
        <v>42722406</v>
      </c>
      <c r="S249" s="23">
        <v>94976063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20</v>
      </c>
      <c r="B250" s="15" t="s">
        <v>442</v>
      </c>
      <c r="C250" s="16" t="s">
        <v>443</v>
      </c>
      <c r="D250" s="23">
        <v>198730176</v>
      </c>
      <c r="E250" s="24">
        <v>207127284</v>
      </c>
      <c r="F250" s="24">
        <v>188519167</v>
      </c>
      <c r="G250" s="31">
        <f t="shared" si="47"/>
        <v>0.91016095687326248</v>
      </c>
      <c r="H250" s="23">
        <v>68493560</v>
      </c>
      <c r="I250" s="24">
        <v>189971</v>
      </c>
      <c r="J250" s="24">
        <v>104250</v>
      </c>
      <c r="K250" s="23">
        <v>68787781</v>
      </c>
      <c r="L250" s="23">
        <v>186034</v>
      </c>
      <c r="M250" s="24">
        <v>2589175</v>
      </c>
      <c r="N250" s="24">
        <v>53640295</v>
      </c>
      <c r="O250" s="23">
        <v>56415504</v>
      </c>
      <c r="P250" s="23">
        <v>22961590</v>
      </c>
      <c r="Q250" s="24">
        <v>23780269</v>
      </c>
      <c r="R250" s="24">
        <v>16574023</v>
      </c>
      <c r="S250" s="23">
        <v>63315882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35</v>
      </c>
      <c r="B251" s="15" t="s">
        <v>444</v>
      </c>
      <c r="C251" s="16" t="s">
        <v>445</v>
      </c>
      <c r="D251" s="23">
        <v>581328734</v>
      </c>
      <c r="E251" s="24">
        <v>581446642</v>
      </c>
      <c r="F251" s="24">
        <v>559965550</v>
      </c>
      <c r="G251" s="31">
        <f t="shared" si="47"/>
        <v>0.96305578113563173</v>
      </c>
      <c r="H251" s="23">
        <v>224551398</v>
      </c>
      <c r="I251" s="24">
        <v>751097</v>
      </c>
      <c r="J251" s="24">
        <v>2000828</v>
      </c>
      <c r="K251" s="23">
        <v>227303323</v>
      </c>
      <c r="L251" s="23">
        <v>3577228</v>
      </c>
      <c r="M251" s="24">
        <v>2315075</v>
      </c>
      <c r="N251" s="24">
        <v>181353635</v>
      </c>
      <c r="O251" s="23">
        <v>187245938</v>
      </c>
      <c r="P251" s="23">
        <v>4139236</v>
      </c>
      <c r="Q251" s="24">
        <v>3314410</v>
      </c>
      <c r="R251" s="24">
        <v>137962643</v>
      </c>
      <c r="S251" s="23">
        <v>145416289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446</v>
      </c>
      <c r="C252" s="19" t="s">
        <v>0</v>
      </c>
      <c r="D252" s="25">
        <f>SUM(D246:D251)</f>
        <v>2493198657</v>
      </c>
      <c r="E252" s="26">
        <f>SUM(E246:E251)</f>
        <v>2434758040</v>
      </c>
      <c r="F252" s="26">
        <f>SUM(F246:F251)</f>
        <v>316817560</v>
      </c>
      <c r="G252" s="32">
        <f t="shared" si="47"/>
        <v>0.1301228108892496</v>
      </c>
      <c r="H252" s="25">
        <f t="shared" ref="H252:W252" si="50">SUM(H246:H251)</f>
        <v>514743785</v>
      </c>
      <c r="I252" s="26">
        <f t="shared" si="50"/>
        <v>64430103</v>
      </c>
      <c r="J252" s="26">
        <f t="shared" si="50"/>
        <v>-9060667</v>
      </c>
      <c r="K252" s="25">
        <f t="shared" si="50"/>
        <v>570113221</v>
      </c>
      <c r="L252" s="25">
        <f t="shared" si="50"/>
        <v>119209081</v>
      </c>
      <c r="M252" s="26">
        <f t="shared" si="50"/>
        <v>91883696</v>
      </c>
      <c r="N252" s="26">
        <f t="shared" si="50"/>
        <v>-883374819</v>
      </c>
      <c r="O252" s="25">
        <f t="shared" si="50"/>
        <v>-672282042</v>
      </c>
      <c r="P252" s="25">
        <f t="shared" si="50"/>
        <v>90432356</v>
      </c>
      <c r="Q252" s="26">
        <f t="shared" si="50"/>
        <v>57722309</v>
      </c>
      <c r="R252" s="26">
        <f t="shared" si="50"/>
        <v>270831716</v>
      </c>
      <c r="S252" s="25">
        <f t="shared" si="50"/>
        <v>418986381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20</v>
      </c>
      <c r="B253" s="15" t="s">
        <v>447</v>
      </c>
      <c r="C253" s="16" t="s">
        <v>448</v>
      </c>
      <c r="D253" s="23">
        <v>4571805013</v>
      </c>
      <c r="E253" s="24">
        <v>4571351774</v>
      </c>
      <c r="F253" s="24">
        <v>3778983096</v>
      </c>
      <c r="G253" s="31">
        <f t="shared" si="47"/>
        <v>0.82666643978118848</v>
      </c>
      <c r="H253" s="23">
        <v>662949874</v>
      </c>
      <c r="I253" s="24">
        <v>346496909</v>
      </c>
      <c r="J253" s="24">
        <v>319704659</v>
      </c>
      <c r="K253" s="23">
        <v>1329151442</v>
      </c>
      <c r="L253" s="23">
        <v>334012765</v>
      </c>
      <c r="M253" s="24">
        <v>323114013</v>
      </c>
      <c r="N253" s="24">
        <v>547073102</v>
      </c>
      <c r="O253" s="23">
        <v>1204199880</v>
      </c>
      <c r="P253" s="23">
        <v>336087431</v>
      </c>
      <c r="Q253" s="24">
        <v>411400009</v>
      </c>
      <c r="R253" s="24">
        <v>498144334</v>
      </c>
      <c r="S253" s="23">
        <v>1245631774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20</v>
      </c>
      <c r="B254" s="15" t="s">
        <v>449</v>
      </c>
      <c r="C254" s="16" t="s">
        <v>450</v>
      </c>
      <c r="D254" s="23">
        <v>698954590</v>
      </c>
      <c r="E254" s="24">
        <v>698954590</v>
      </c>
      <c r="F254" s="24">
        <v>508057401</v>
      </c>
      <c r="G254" s="31">
        <f t="shared" si="47"/>
        <v>0.72688184364022845</v>
      </c>
      <c r="H254" s="23">
        <v>48056087</v>
      </c>
      <c r="I254" s="24">
        <v>121765424</v>
      </c>
      <c r="J254" s="24">
        <v>33835270</v>
      </c>
      <c r="K254" s="23">
        <v>203656781</v>
      </c>
      <c r="L254" s="23">
        <v>34167951</v>
      </c>
      <c r="M254" s="24">
        <v>36065772</v>
      </c>
      <c r="N254" s="24">
        <v>67383906</v>
      </c>
      <c r="O254" s="23">
        <v>137617629</v>
      </c>
      <c r="P254" s="23">
        <v>51565758</v>
      </c>
      <c r="Q254" s="24">
        <v>34119262</v>
      </c>
      <c r="R254" s="24">
        <v>81097971</v>
      </c>
      <c r="S254" s="23">
        <v>166782991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20</v>
      </c>
      <c r="B255" s="15" t="s">
        <v>451</v>
      </c>
      <c r="C255" s="16" t="s">
        <v>452</v>
      </c>
      <c r="D255" s="23">
        <v>2330862704</v>
      </c>
      <c r="E255" s="24">
        <v>2579033836</v>
      </c>
      <c r="F255" s="24">
        <v>2160536611</v>
      </c>
      <c r="G255" s="31">
        <f t="shared" si="47"/>
        <v>0.83773100641088294</v>
      </c>
      <c r="H255" s="23">
        <v>373175112</v>
      </c>
      <c r="I255" s="24">
        <v>188251635</v>
      </c>
      <c r="J255" s="24">
        <v>180658269</v>
      </c>
      <c r="K255" s="23">
        <v>742085016</v>
      </c>
      <c r="L255" s="23">
        <v>135540273</v>
      </c>
      <c r="M255" s="24">
        <v>175038557</v>
      </c>
      <c r="N255" s="24">
        <v>147322436</v>
      </c>
      <c r="O255" s="23">
        <v>457901266</v>
      </c>
      <c r="P255" s="23">
        <v>273630779</v>
      </c>
      <c r="Q255" s="24">
        <v>108566798</v>
      </c>
      <c r="R255" s="24">
        <v>578352752</v>
      </c>
      <c r="S255" s="23">
        <v>960550329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35</v>
      </c>
      <c r="B256" s="15" t="s">
        <v>453</v>
      </c>
      <c r="C256" s="16" t="s">
        <v>454</v>
      </c>
      <c r="D256" s="23">
        <v>248471004</v>
      </c>
      <c r="E256" s="24">
        <v>248421000</v>
      </c>
      <c r="F256" s="24">
        <v>235228956</v>
      </c>
      <c r="G256" s="31">
        <f t="shared" si="47"/>
        <v>0.94689642180008937</v>
      </c>
      <c r="H256" s="23">
        <v>95072095</v>
      </c>
      <c r="I256" s="24">
        <v>239608</v>
      </c>
      <c r="J256" s="24">
        <v>170996</v>
      </c>
      <c r="K256" s="23">
        <v>95482699</v>
      </c>
      <c r="L256" s="23">
        <v>3122024</v>
      </c>
      <c r="M256" s="24">
        <v>-23972</v>
      </c>
      <c r="N256" s="24">
        <v>75214851</v>
      </c>
      <c r="O256" s="23">
        <v>78312903</v>
      </c>
      <c r="P256" s="23">
        <v>2904508</v>
      </c>
      <c r="Q256" s="24">
        <v>246952</v>
      </c>
      <c r="R256" s="24">
        <v>58281894</v>
      </c>
      <c r="S256" s="23">
        <v>61433354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455</v>
      </c>
      <c r="C257" s="19" t="s">
        <v>0</v>
      </c>
      <c r="D257" s="25">
        <f>SUM(D253:D256)</f>
        <v>7850093311</v>
      </c>
      <c r="E257" s="26">
        <f>SUM(E253:E256)</f>
        <v>8097761200</v>
      </c>
      <c r="F257" s="26">
        <f>SUM(F253:F256)</f>
        <v>6682806064</v>
      </c>
      <c r="G257" s="32">
        <f t="shared" si="47"/>
        <v>0.82526588509426535</v>
      </c>
      <c r="H257" s="25">
        <f t="shared" ref="H257:W257" si="51">SUM(H253:H256)</f>
        <v>1179253168</v>
      </c>
      <c r="I257" s="26">
        <f t="shared" si="51"/>
        <v>656753576</v>
      </c>
      <c r="J257" s="26">
        <f t="shared" si="51"/>
        <v>534369194</v>
      </c>
      <c r="K257" s="25">
        <f t="shared" si="51"/>
        <v>2370375938</v>
      </c>
      <c r="L257" s="25">
        <f t="shared" si="51"/>
        <v>506843013</v>
      </c>
      <c r="M257" s="26">
        <f t="shared" si="51"/>
        <v>534194370</v>
      </c>
      <c r="N257" s="26">
        <f t="shared" si="51"/>
        <v>836994295</v>
      </c>
      <c r="O257" s="25">
        <f t="shared" si="51"/>
        <v>1878031678</v>
      </c>
      <c r="P257" s="25">
        <f t="shared" si="51"/>
        <v>664188476</v>
      </c>
      <c r="Q257" s="26">
        <f t="shared" si="51"/>
        <v>554333021</v>
      </c>
      <c r="R257" s="26">
        <f t="shared" si="51"/>
        <v>1215876951</v>
      </c>
      <c r="S257" s="25">
        <f t="shared" si="51"/>
        <v>2434398448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27358564399</v>
      </c>
      <c r="E258" s="26">
        <f>SUM(E232:E237,E239:E244,E246:E251,E253:E256)</f>
        <v>27775112282</v>
      </c>
      <c r="F258" s="26">
        <f>SUM(F232:F237,F239:F244,F246:F251,F253:F256)</f>
        <v>18485612901</v>
      </c>
      <c r="G258" s="32">
        <f t="shared" si="47"/>
        <v>0.66554592879107199</v>
      </c>
      <c r="H258" s="25">
        <f t="shared" ref="H258:W258" si="52">SUM(H232:H237,H239:H244,H246:H251,H253:H256)</f>
        <v>4185036382</v>
      </c>
      <c r="I258" s="26">
        <f t="shared" si="52"/>
        <v>2016617364</v>
      </c>
      <c r="J258" s="26">
        <f t="shared" si="52"/>
        <v>1534518651</v>
      </c>
      <c r="K258" s="25">
        <f t="shared" si="52"/>
        <v>7736172397</v>
      </c>
      <c r="L258" s="25">
        <f t="shared" si="52"/>
        <v>995235468</v>
      </c>
      <c r="M258" s="26">
        <f t="shared" si="52"/>
        <v>1408201964</v>
      </c>
      <c r="N258" s="26">
        <f t="shared" si="52"/>
        <v>2262169390</v>
      </c>
      <c r="O258" s="25">
        <f t="shared" si="52"/>
        <v>4665606822</v>
      </c>
      <c r="P258" s="25">
        <f t="shared" si="52"/>
        <v>1680934489</v>
      </c>
      <c r="Q258" s="26">
        <f t="shared" si="52"/>
        <v>1328658672</v>
      </c>
      <c r="R258" s="26">
        <f t="shared" si="52"/>
        <v>3074240521</v>
      </c>
      <c r="S258" s="25">
        <f t="shared" si="52"/>
        <v>6083833682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20</v>
      </c>
      <c r="B261" s="15" t="s">
        <v>458</v>
      </c>
      <c r="C261" s="16" t="s">
        <v>459</v>
      </c>
      <c r="D261" s="23">
        <v>347475357</v>
      </c>
      <c r="E261" s="24">
        <v>332506819</v>
      </c>
      <c r="F261" s="24">
        <v>280735332</v>
      </c>
      <c r="G261" s="31">
        <f t="shared" ref="G261:G297" si="53">IF(($E261     =0),0,($F261     /$E261     ))</f>
        <v>0.84429947284780349</v>
      </c>
      <c r="H261" s="23">
        <v>86759497</v>
      </c>
      <c r="I261" s="24">
        <v>5868876</v>
      </c>
      <c r="J261" s="24">
        <v>7380789</v>
      </c>
      <c r="K261" s="23">
        <v>100009162</v>
      </c>
      <c r="L261" s="23">
        <v>11295109</v>
      </c>
      <c r="M261" s="24">
        <v>10865530</v>
      </c>
      <c r="N261" s="24">
        <v>77138177</v>
      </c>
      <c r="O261" s="23">
        <v>99298816</v>
      </c>
      <c r="P261" s="23">
        <v>11247701</v>
      </c>
      <c r="Q261" s="24">
        <v>10544946</v>
      </c>
      <c r="R261" s="24">
        <v>59634707</v>
      </c>
      <c r="S261" s="23">
        <v>81427354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20</v>
      </c>
      <c r="B262" s="15" t="s">
        <v>460</v>
      </c>
      <c r="C262" s="16" t="s">
        <v>461</v>
      </c>
      <c r="D262" s="23">
        <v>721759764</v>
      </c>
      <c r="E262" s="24">
        <v>750468634</v>
      </c>
      <c r="F262" s="24">
        <v>581790325</v>
      </c>
      <c r="G262" s="31">
        <f t="shared" si="53"/>
        <v>0.77523603071730773</v>
      </c>
      <c r="H262" s="23">
        <v>139526968</v>
      </c>
      <c r="I262" s="24">
        <v>33400379</v>
      </c>
      <c r="J262" s="24">
        <v>39265691</v>
      </c>
      <c r="K262" s="23">
        <v>212193038</v>
      </c>
      <c r="L262" s="23">
        <v>33582848</v>
      </c>
      <c r="M262" s="24">
        <v>40600211</v>
      </c>
      <c r="N262" s="24">
        <v>119866203</v>
      </c>
      <c r="O262" s="23">
        <v>194049262</v>
      </c>
      <c r="P262" s="23">
        <v>38231088</v>
      </c>
      <c r="Q262" s="24">
        <v>37643472</v>
      </c>
      <c r="R262" s="24">
        <v>99673465</v>
      </c>
      <c r="S262" s="23">
        <v>175548025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20</v>
      </c>
      <c r="B263" s="15" t="s">
        <v>462</v>
      </c>
      <c r="C263" s="16" t="s">
        <v>463</v>
      </c>
      <c r="D263" s="23">
        <v>814694328</v>
      </c>
      <c r="E263" s="24">
        <v>848073940</v>
      </c>
      <c r="F263" s="24">
        <v>487870681</v>
      </c>
      <c r="G263" s="31">
        <f t="shared" si="53"/>
        <v>0.57526903963114351</v>
      </c>
      <c r="H263" s="23">
        <v>94960158</v>
      </c>
      <c r="I263" s="24">
        <v>43546500</v>
      </c>
      <c r="J263" s="24">
        <v>33289370</v>
      </c>
      <c r="K263" s="23">
        <v>171796028</v>
      </c>
      <c r="L263" s="23">
        <v>80412709</v>
      </c>
      <c r="M263" s="24">
        <v>53561566</v>
      </c>
      <c r="N263" s="24">
        <v>58125316</v>
      </c>
      <c r="O263" s="23">
        <v>192099591</v>
      </c>
      <c r="P263" s="23">
        <v>84470777</v>
      </c>
      <c r="Q263" s="24">
        <v>0</v>
      </c>
      <c r="R263" s="24">
        <v>39504285</v>
      </c>
      <c r="S263" s="23">
        <v>123975062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35</v>
      </c>
      <c r="B264" s="15" t="s">
        <v>464</v>
      </c>
      <c r="C264" s="16" t="s">
        <v>465</v>
      </c>
      <c r="D264" s="23">
        <v>127355461</v>
      </c>
      <c r="E264" s="24">
        <v>131801019</v>
      </c>
      <c r="F264" s="24">
        <v>122311577</v>
      </c>
      <c r="G264" s="31">
        <f t="shared" si="53"/>
        <v>0.92800175543407593</v>
      </c>
      <c r="H264" s="23">
        <v>48085669</v>
      </c>
      <c r="I264" s="24">
        <v>1472557</v>
      </c>
      <c r="J264" s="24">
        <v>0</v>
      </c>
      <c r="K264" s="23">
        <v>49558226</v>
      </c>
      <c r="L264" s="23">
        <v>822171</v>
      </c>
      <c r="M264" s="24">
        <v>1128769</v>
      </c>
      <c r="N264" s="24">
        <v>39010932</v>
      </c>
      <c r="O264" s="23">
        <v>40961872</v>
      </c>
      <c r="P264" s="23">
        <v>833015</v>
      </c>
      <c r="Q264" s="24">
        <v>1241207</v>
      </c>
      <c r="R264" s="24">
        <v>29717257</v>
      </c>
      <c r="S264" s="23">
        <v>31791479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466</v>
      </c>
      <c r="C265" s="19" t="s">
        <v>0</v>
      </c>
      <c r="D265" s="25">
        <f>SUM(D261:D264)</f>
        <v>2011284910</v>
      </c>
      <c r="E265" s="26">
        <f>SUM(E261:E264)</f>
        <v>2062850412</v>
      </c>
      <c r="F265" s="26">
        <f>SUM(F261:F264)</f>
        <v>1472707915</v>
      </c>
      <c r="G265" s="32">
        <f t="shared" si="53"/>
        <v>0.71391890872599051</v>
      </c>
      <c r="H265" s="25">
        <f t="shared" ref="H265:W265" si="54">SUM(H261:H264)</f>
        <v>369332292</v>
      </c>
      <c r="I265" s="26">
        <f t="shared" si="54"/>
        <v>84288312</v>
      </c>
      <c r="J265" s="26">
        <f t="shared" si="54"/>
        <v>79935850</v>
      </c>
      <c r="K265" s="25">
        <f t="shared" si="54"/>
        <v>533556454</v>
      </c>
      <c r="L265" s="25">
        <f t="shared" si="54"/>
        <v>126112837</v>
      </c>
      <c r="M265" s="26">
        <f t="shared" si="54"/>
        <v>106156076</v>
      </c>
      <c r="N265" s="26">
        <f t="shared" si="54"/>
        <v>294140628</v>
      </c>
      <c r="O265" s="25">
        <f t="shared" si="54"/>
        <v>526409541</v>
      </c>
      <c r="P265" s="25">
        <f t="shared" si="54"/>
        <v>134782581</v>
      </c>
      <c r="Q265" s="26">
        <f t="shared" si="54"/>
        <v>49429625</v>
      </c>
      <c r="R265" s="26">
        <f t="shared" si="54"/>
        <v>228529714</v>
      </c>
      <c r="S265" s="25">
        <f t="shared" si="54"/>
        <v>412741920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20</v>
      </c>
      <c r="B266" s="15" t="s">
        <v>467</v>
      </c>
      <c r="C266" s="16" t="s">
        <v>468</v>
      </c>
      <c r="D266" s="23">
        <v>126487046</v>
      </c>
      <c r="E266" s="24">
        <v>128947299</v>
      </c>
      <c r="F266" s="24">
        <v>67726790</v>
      </c>
      <c r="G266" s="31">
        <f t="shared" si="53"/>
        <v>0.52522845011278596</v>
      </c>
      <c r="H266" s="23">
        <v>20024626</v>
      </c>
      <c r="I266" s="24">
        <v>4714893</v>
      </c>
      <c r="J266" s="24">
        <v>5396843</v>
      </c>
      <c r="K266" s="23">
        <v>30136362</v>
      </c>
      <c r="L266" s="23">
        <v>7666440</v>
      </c>
      <c r="M266" s="24">
        <v>4218060</v>
      </c>
      <c r="N266" s="24">
        <v>0</v>
      </c>
      <c r="O266" s="23">
        <v>11884500</v>
      </c>
      <c r="P266" s="23">
        <v>7925545</v>
      </c>
      <c r="Q266" s="24">
        <v>5720844</v>
      </c>
      <c r="R266" s="24">
        <v>12059539</v>
      </c>
      <c r="S266" s="23">
        <v>25705928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20</v>
      </c>
      <c r="B267" s="15" t="s">
        <v>469</v>
      </c>
      <c r="C267" s="16" t="s">
        <v>470</v>
      </c>
      <c r="D267" s="23">
        <v>527919493</v>
      </c>
      <c r="E267" s="24">
        <v>589808524</v>
      </c>
      <c r="F267" s="24">
        <v>377364622</v>
      </c>
      <c r="G267" s="31">
        <f t="shared" si="53"/>
        <v>0.63980869493164527</v>
      </c>
      <c r="H267" s="23">
        <v>32747619</v>
      </c>
      <c r="I267" s="24">
        <v>38679101</v>
      </c>
      <c r="J267" s="24">
        <v>37230270</v>
      </c>
      <c r="K267" s="23">
        <v>108656990</v>
      </c>
      <c r="L267" s="23">
        <v>36181785</v>
      </c>
      <c r="M267" s="24">
        <v>35576389</v>
      </c>
      <c r="N267" s="24">
        <v>58718092</v>
      </c>
      <c r="O267" s="23">
        <v>130476266</v>
      </c>
      <c r="P267" s="23">
        <v>41266379</v>
      </c>
      <c r="Q267" s="24">
        <v>39340348</v>
      </c>
      <c r="R267" s="24">
        <v>57624639</v>
      </c>
      <c r="S267" s="23">
        <v>138231366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20</v>
      </c>
      <c r="B268" s="15" t="s">
        <v>471</v>
      </c>
      <c r="C268" s="16" t="s">
        <v>472</v>
      </c>
      <c r="D268" s="23">
        <v>85044911</v>
      </c>
      <c r="E268" s="24">
        <v>96967718</v>
      </c>
      <c r="F268" s="24">
        <v>74630300</v>
      </c>
      <c r="G268" s="31">
        <f t="shared" si="53"/>
        <v>0.76964067567311423</v>
      </c>
      <c r="H268" s="23">
        <v>24971365</v>
      </c>
      <c r="I268" s="24">
        <v>2944717</v>
      </c>
      <c r="J268" s="24">
        <v>2941649</v>
      </c>
      <c r="K268" s="23">
        <v>30857731</v>
      </c>
      <c r="L268" s="23">
        <v>3295110</v>
      </c>
      <c r="M268" s="24">
        <v>3408425</v>
      </c>
      <c r="N268" s="24">
        <v>16102006</v>
      </c>
      <c r="O268" s="23">
        <v>22805541</v>
      </c>
      <c r="P268" s="23">
        <v>3711927</v>
      </c>
      <c r="Q268" s="24">
        <v>4474846</v>
      </c>
      <c r="R268" s="24">
        <v>12780255</v>
      </c>
      <c r="S268" s="23">
        <v>20967028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20</v>
      </c>
      <c r="B269" s="15" t="s">
        <v>473</v>
      </c>
      <c r="C269" s="16" t="s">
        <v>474</v>
      </c>
      <c r="D269" s="23">
        <v>165528465</v>
      </c>
      <c r="E269" s="24">
        <v>157712633</v>
      </c>
      <c r="F269" s="24">
        <v>91665715</v>
      </c>
      <c r="G269" s="31">
        <f t="shared" si="53"/>
        <v>0.58121986334474551</v>
      </c>
      <c r="H269" s="23">
        <v>15204210</v>
      </c>
      <c r="I269" s="24">
        <v>6387594</v>
      </c>
      <c r="J269" s="24">
        <v>9178165</v>
      </c>
      <c r="K269" s="23">
        <v>30769969</v>
      </c>
      <c r="L269" s="23">
        <v>7088459</v>
      </c>
      <c r="M269" s="24">
        <v>6191376</v>
      </c>
      <c r="N269" s="24">
        <v>18472714</v>
      </c>
      <c r="O269" s="23">
        <v>31752549</v>
      </c>
      <c r="P269" s="23">
        <v>6657408</v>
      </c>
      <c r="Q269" s="24">
        <v>6174475</v>
      </c>
      <c r="R269" s="24">
        <v>16311314</v>
      </c>
      <c r="S269" s="23">
        <v>29143197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20</v>
      </c>
      <c r="B270" s="15" t="s">
        <v>475</v>
      </c>
      <c r="C270" s="16" t="s">
        <v>476</v>
      </c>
      <c r="D270" s="23">
        <v>88336524</v>
      </c>
      <c r="E270" s="24">
        <v>91337183</v>
      </c>
      <c r="F270" s="24">
        <v>62897683</v>
      </c>
      <c r="G270" s="31">
        <f t="shared" si="53"/>
        <v>0.68863173719732518</v>
      </c>
      <c r="H270" s="23">
        <v>19483293</v>
      </c>
      <c r="I270" s="24">
        <v>3789053</v>
      </c>
      <c r="J270" s="24">
        <v>4001822</v>
      </c>
      <c r="K270" s="23">
        <v>27274168</v>
      </c>
      <c r="L270" s="23">
        <v>3304658</v>
      </c>
      <c r="M270" s="24">
        <v>3337611</v>
      </c>
      <c r="N270" s="24">
        <v>3674951</v>
      </c>
      <c r="O270" s="23">
        <v>10317220</v>
      </c>
      <c r="P270" s="23">
        <v>4231346</v>
      </c>
      <c r="Q270" s="24">
        <v>4308844</v>
      </c>
      <c r="R270" s="24">
        <v>16766105</v>
      </c>
      <c r="S270" s="23">
        <v>25306295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20</v>
      </c>
      <c r="B271" s="15" t="s">
        <v>477</v>
      </c>
      <c r="C271" s="16" t="s">
        <v>478</v>
      </c>
      <c r="D271" s="23">
        <v>90615695</v>
      </c>
      <c r="E271" s="24">
        <v>90615695</v>
      </c>
      <c r="F271" s="24">
        <v>66359989</v>
      </c>
      <c r="G271" s="31">
        <f t="shared" si="53"/>
        <v>0.73232334641366492</v>
      </c>
      <c r="H271" s="23">
        <v>13975685</v>
      </c>
      <c r="I271" s="24">
        <v>3749023</v>
      </c>
      <c r="J271" s="24">
        <v>3216401</v>
      </c>
      <c r="K271" s="23">
        <v>20941109</v>
      </c>
      <c r="L271" s="23">
        <v>3056347</v>
      </c>
      <c r="M271" s="24">
        <v>3365543</v>
      </c>
      <c r="N271" s="24">
        <v>2690548</v>
      </c>
      <c r="O271" s="23">
        <v>9112438</v>
      </c>
      <c r="P271" s="23">
        <v>27625690</v>
      </c>
      <c r="Q271" s="24">
        <v>4706990</v>
      </c>
      <c r="R271" s="24">
        <v>3973762</v>
      </c>
      <c r="S271" s="23">
        <v>36306442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35</v>
      </c>
      <c r="B272" s="15" t="s">
        <v>479</v>
      </c>
      <c r="C272" s="16" t="s">
        <v>480</v>
      </c>
      <c r="D272" s="23">
        <v>77789000</v>
      </c>
      <c r="E272" s="24">
        <v>79364240</v>
      </c>
      <c r="F272" s="24">
        <v>69345342</v>
      </c>
      <c r="G272" s="31">
        <f t="shared" si="53"/>
        <v>0.87376055009157771</v>
      </c>
      <c r="H272" s="23">
        <v>25537940</v>
      </c>
      <c r="I272" s="24">
        <v>2082153</v>
      </c>
      <c r="J272" s="24">
        <v>1102485</v>
      </c>
      <c r="K272" s="23">
        <v>28722578</v>
      </c>
      <c r="L272" s="23">
        <v>2006833</v>
      </c>
      <c r="M272" s="24">
        <v>-660508</v>
      </c>
      <c r="N272" s="24">
        <v>22572965</v>
      </c>
      <c r="O272" s="23">
        <v>23919290</v>
      </c>
      <c r="P272" s="23">
        <v>1037063</v>
      </c>
      <c r="Q272" s="24">
        <v>398411</v>
      </c>
      <c r="R272" s="24">
        <v>15268000</v>
      </c>
      <c r="S272" s="23">
        <v>16703474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481</v>
      </c>
      <c r="C273" s="19" t="s">
        <v>0</v>
      </c>
      <c r="D273" s="25">
        <f>SUM(D266:D272)</f>
        <v>1161721134</v>
      </c>
      <c r="E273" s="26">
        <f>SUM(E266:E272)</f>
        <v>1234753292</v>
      </c>
      <c r="F273" s="26">
        <f>SUM(F266:F272)</f>
        <v>809990441</v>
      </c>
      <c r="G273" s="32">
        <f t="shared" si="53"/>
        <v>0.65599374891158424</v>
      </c>
      <c r="H273" s="25">
        <f t="shared" ref="H273:W273" si="55">SUM(H266:H272)</f>
        <v>151944738</v>
      </c>
      <c r="I273" s="26">
        <f t="shared" si="55"/>
        <v>62346534</v>
      </c>
      <c r="J273" s="26">
        <f t="shared" si="55"/>
        <v>63067635</v>
      </c>
      <c r="K273" s="25">
        <f t="shared" si="55"/>
        <v>277358907</v>
      </c>
      <c r="L273" s="25">
        <f t="shared" si="55"/>
        <v>62599632</v>
      </c>
      <c r="M273" s="26">
        <f t="shared" si="55"/>
        <v>55436896</v>
      </c>
      <c r="N273" s="26">
        <f t="shared" si="55"/>
        <v>122231276</v>
      </c>
      <c r="O273" s="25">
        <f t="shared" si="55"/>
        <v>240267804</v>
      </c>
      <c r="P273" s="25">
        <f t="shared" si="55"/>
        <v>92455358</v>
      </c>
      <c r="Q273" s="26">
        <f t="shared" si="55"/>
        <v>65124758</v>
      </c>
      <c r="R273" s="26">
        <f t="shared" si="55"/>
        <v>134783614</v>
      </c>
      <c r="S273" s="25">
        <f t="shared" si="55"/>
        <v>292363730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20</v>
      </c>
      <c r="B274" s="15" t="s">
        <v>482</v>
      </c>
      <c r="C274" s="16" t="s">
        <v>483</v>
      </c>
      <c r="D274" s="23">
        <v>165443940</v>
      </c>
      <c r="E274" s="24">
        <v>163907940</v>
      </c>
      <c r="F274" s="24">
        <v>94968075</v>
      </c>
      <c r="G274" s="31">
        <f t="shared" si="53"/>
        <v>0.57939886865761359</v>
      </c>
      <c r="H274" s="23">
        <v>11139613</v>
      </c>
      <c r="I274" s="24">
        <v>6709333</v>
      </c>
      <c r="J274" s="24">
        <v>6375288</v>
      </c>
      <c r="K274" s="23">
        <v>24224234</v>
      </c>
      <c r="L274" s="23">
        <v>6749882</v>
      </c>
      <c r="M274" s="24">
        <v>6666176</v>
      </c>
      <c r="N274" s="24">
        <v>20492320</v>
      </c>
      <c r="O274" s="23">
        <v>33908378</v>
      </c>
      <c r="P274" s="23">
        <v>10107801</v>
      </c>
      <c r="Q274" s="24">
        <v>6494024</v>
      </c>
      <c r="R274" s="24">
        <v>20233638</v>
      </c>
      <c r="S274" s="23">
        <v>36835463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20</v>
      </c>
      <c r="B275" s="15" t="s">
        <v>484</v>
      </c>
      <c r="C275" s="16" t="s">
        <v>485</v>
      </c>
      <c r="D275" s="23">
        <v>271803010</v>
      </c>
      <c r="E275" s="24">
        <v>283980910</v>
      </c>
      <c r="F275" s="24">
        <v>205612666</v>
      </c>
      <c r="G275" s="31">
        <f t="shared" si="53"/>
        <v>0.7240369291020301</v>
      </c>
      <c r="H275" s="23">
        <v>52335976</v>
      </c>
      <c r="I275" s="24">
        <v>15976673</v>
      </c>
      <c r="J275" s="24">
        <v>14193915</v>
      </c>
      <c r="K275" s="23">
        <v>82506564</v>
      </c>
      <c r="L275" s="23">
        <v>13934579</v>
      </c>
      <c r="M275" s="24">
        <v>14031204</v>
      </c>
      <c r="N275" s="24">
        <v>35401263</v>
      </c>
      <c r="O275" s="23">
        <v>63367046</v>
      </c>
      <c r="P275" s="23">
        <v>15253504</v>
      </c>
      <c r="Q275" s="24">
        <v>13366313</v>
      </c>
      <c r="R275" s="24">
        <v>31119239</v>
      </c>
      <c r="S275" s="23">
        <v>59739056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20</v>
      </c>
      <c r="B276" s="15" t="s">
        <v>486</v>
      </c>
      <c r="C276" s="16" t="s">
        <v>487</v>
      </c>
      <c r="D276" s="23">
        <v>392855939</v>
      </c>
      <c r="E276" s="24">
        <v>398575811</v>
      </c>
      <c r="F276" s="24">
        <v>158387002</v>
      </c>
      <c r="G276" s="31">
        <f t="shared" si="53"/>
        <v>0.39738237401466392</v>
      </c>
      <c r="H276" s="23">
        <v>27762744</v>
      </c>
      <c r="I276" s="24">
        <v>13613295</v>
      </c>
      <c r="J276" s="24">
        <v>3020271</v>
      </c>
      <c r="K276" s="23">
        <v>44396310</v>
      </c>
      <c r="L276" s="23">
        <v>14546230</v>
      </c>
      <c r="M276" s="24">
        <v>16555389</v>
      </c>
      <c r="N276" s="24">
        <v>25223230</v>
      </c>
      <c r="O276" s="23">
        <v>56324849</v>
      </c>
      <c r="P276" s="23">
        <v>17957128</v>
      </c>
      <c r="Q276" s="24">
        <v>1443998</v>
      </c>
      <c r="R276" s="24">
        <v>38264717</v>
      </c>
      <c r="S276" s="23">
        <v>57665843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20</v>
      </c>
      <c r="B277" s="15" t="s">
        <v>488</v>
      </c>
      <c r="C277" s="16" t="s">
        <v>489</v>
      </c>
      <c r="D277" s="23">
        <v>107868479</v>
      </c>
      <c r="E277" s="24">
        <v>99520112</v>
      </c>
      <c r="F277" s="24">
        <v>70499939</v>
      </c>
      <c r="G277" s="31">
        <f t="shared" si="53"/>
        <v>0.70839891136778466</v>
      </c>
      <c r="H277" s="23">
        <v>25948917</v>
      </c>
      <c r="I277" s="24">
        <v>0</v>
      </c>
      <c r="J277" s="24">
        <v>2547243</v>
      </c>
      <c r="K277" s="23">
        <v>28496160</v>
      </c>
      <c r="L277" s="23">
        <v>4808421</v>
      </c>
      <c r="M277" s="24">
        <v>2159244</v>
      </c>
      <c r="N277" s="24">
        <v>15616612</v>
      </c>
      <c r="O277" s="23">
        <v>22584277</v>
      </c>
      <c r="P277" s="23">
        <v>2367441</v>
      </c>
      <c r="Q277" s="24">
        <v>1997018</v>
      </c>
      <c r="R277" s="24">
        <v>15055043</v>
      </c>
      <c r="S277" s="23">
        <v>19419502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20</v>
      </c>
      <c r="B278" s="15" t="s">
        <v>490</v>
      </c>
      <c r="C278" s="16" t="s">
        <v>491</v>
      </c>
      <c r="D278" s="23">
        <v>100245110</v>
      </c>
      <c r="E278" s="24">
        <v>100245110</v>
      </c>
      <c r="F278" s="24">
        <v>49706948</v>
      </c>
      <c r="G278" s="31">
        <f t="shared" si="53"/>
        <v>0.49585409203501296</v>
      </c>
      <c r="H278" s="23">
        <v>0</v>
      </c>
      <c r="I278" s="24">
        <v>42163829</v>
      </c>
      <c r="J278" s="24">
        <v>739724</v>
      </c>
      <c r="K278" s="23">
        <v>42903553</v>
      </c>
      <c r="L278" s="23">
        <v>-9142579</v>
      </c>
      <c r="M278" s="24">
        <v>0</v>
      </c>
      <c r="N278" s="24">
        <v>5146341</v>
      </c>
      <c r="O278" s="23">
        <v>-3996238</v>
      </c>
      <c r="P278" s="23">
        <v>596980</v>
      </c>
      <c r="Q278" s="24">
        <v>10202653</v>
      </c>
      <c r="R278" s="24">
        <v>0</v>
      </c>
      <c r="S278" s="23">
        <v>10799633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20</v>
      </c>
      <c r="B279" s="15" t="s">
        <v>492</v>
      </c>
      <c r="C279" s="16" t="s">
        <v>493</v>
      </c>
      <c r="D279" s="23">
        <v>117099750</v>
      </c>
      <c r="E279" s="24">
        <v>108778554</v>
      </c>
      <c r="F279" s="24">
        <v>42767803</v>
      </c>
      <c r="G279" s="31">
        <f t="shared" si="53"/>
        <v>0.39316392273425516</v>
      </c>
      <c r="H279" s="23">
        <v>22030723</v>
      </c>
      <c r="I279" s="24">
        <v>4164359</v>
      </c>
      <c r="J279" s="24">
        <v>3843360</v>
      </c>
      <c r="K279" s="23">
        <v>30038442</v>
      </c>
      <c r="L279" s="23">
        <v>3947100</v>
      </c>
      <c r="M279" s="24">
        <v>3933041</v>
      </c>
      <c r="N279" s="24">
        <v>3441518</v>
      </c>
      <c r="O279" s="23">
        <v>11321659</v>
      </c>
      <c r="P279" s="23">
        <v>0</v>
      </c>
      <c r="Q279" s="24">
        <v>4499590</v>
      </c>
      <c r="R279" s="24">
        <v>-3091888</v>
      </c>
      <c r="S279" s="23">
        <v>1407702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20</v>
      </c>
      <c r="B280" s="15" t="s">
        <v>494</v>
      </c>
      <c r="C280" s="16" t="s">
        <v>495</v>
      </c>
      <c r="D280" s="23">
        <v>186591184</v>
      </c>
      <c r="E280" s="24">
        <v>183858551</v>
      </c>
      <c r="F280" s="24">
        <v>148613643</v>
      </c>
      <c r="G280" s="31">
        <f t="shared" si="53"/>
        <v>0.80830422186890838</v>
      </c>
      <c r="H280" s="23">
        <v>28812485</v>
      </c>
      <c r="I280" s="24">
        <v>12615440</v>
      </c>
      <c r="J280" s="24">
        <v>10921664</v>
      </c>
      <c r="K280" s="23">
        <v>52349589</v>
      </c>
      <c r="L280" s="23">
        <v>13723006</v>
      </c>
      <c r="M280" s="24">
        <v>9376057</v>
      </c>
      <c r="N280" s="24">
        <v>29137580</v>
      </c>
      <c r="O280" s="23">
        <v>52236643</v>
      </c>
      <c r="P280" s="23">
        <v>11315699</v>
      </c>
      <c r="Q280" s="24">
        <v>9567201</v>
      </c>
      <c r="R280" s="24">
        <v>23144511</v>
      </c>
      <c r="S280" s="23">
        <v>44027411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20</v>
      </c>
      <c r="B281" s="15" t="s">
        <v>496</v>
      </c>
      <c r="C281" s="16" t="s">
        <v>497</v>
      </c>
      <c r="D281" s="23">
        <v>323316039</v>
      </c>
      <c r="E281" s="24">
        <v>329526155</v>
      </c>
      <c r="F281" s="24">
        <v>178746225</v>
      </c>
      <c r="G281" s="31">
        <f t="shared" si="53"/>
        <v>0.54243410511678503</v>
      </c>
      <c r="H281" s="23">
        <v>61160111</v>
      </c>
      <c r="I281" s="24">
        <v>5328657</v>
      </c>
      <c r="J281" s="24">
        <v>12350736</v>
      </c>
      <c r="K281" s="23">
        <v>78839504</v>
      </c>
      <c r="L281" s="23">
        <v>11876169</v>
      </c>
      <c r="M281" s="24">
        <v>11828731</v>
      </c>
      <c r="N281" s="24">
        <v>34079330</v>
      </c>
      <c r="O281" s="23">
        <v>57784230</v>
      </c>
      <c r="P281" s="23">
        <v>11525033</v>
      </c>
      <c r="Q281" s="24">
        <v>16308023</v>
      </c>
      <c r="R281" s="24">
        <v>14289435</v>
      </c>
      <c r="S281" s="23">
        <v>42122491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35</v>
      </c>
      <c r="B282" s="15" t="s">
        <v>498</v>
      </c>
      <c r="C282" s="16" t="s">
        <v>499</v>
      </c>
      <c r="D282" s="23">
        <v>76842670</v>
      </c>
      <c r="E282" s="24">
        <v>77317049</v>
      </c>
      <c r="F282" s="24">
        <v>76675662</v>
      </c>
      <c r="G282" s="31">
        <f t="shared" si="53"/>
        <v>0.99170445576628252</v>
      </c>
      <c r="H282" s="23">
        <v>26985564</v>
      </c>
      <c r="I282" s="24">
        <v>7451342</v>
      </c>
      <c r="J282" s="24">
        <v>228140</v>
      </c>
      <c r="K282" s="23">
        <v>34665046</v>
      </c>
      <c r="L282" s="23">
        <v>351838</v>
      </c>
      <c r="M282" s="24">
        <v>769212</v>
      </c>
      <c r="N282" s="24">
        <v>21784005</v>
      </c>
      <c r="O282" s="23">
        <v>22905055</v>
      </c>
      <c r="P282" s="23">
        <v>387360</v>
      </c>
      <c r="Q282" s="24">
        <v>1863487</v>
      </c>
      <c r="R282" s="24">
        <v>16854714</v>
      </c>
      <c r="S282" s="23">
        <v>19105561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500</v>
      </c>
      <c r="C283" s="19" t="s">
        <v>0</v>
      </c>
      <c r="D283" s="25">
        <f>SUM(D274:D282)</f>
        <v>1742066121</v>
      </c>
      <c r="E283" s="26">
        <f>SUM(E274:E282)</f>
        <v>1745710192</v>
      </c>
      <c r="F283" s="26">
        <f>SUM(F274:F282)</f>
        <v>1025977963</v>
      </c>
      <c r="G283" s="32">
        <f t="shared" si="53"/>
        <v>0.58771379562410209</v>
      </c>
      <c r="H283" s="25">
        <f t="shared" ref="H283:W283" si="56">SUM(H274:H282)</f>
        <v>256176133</v>
      </c>
      <c r="I283" s="26">
        <f t="shared" si="56"/>
        <v>108022928</v>
      </c>
      <c r="J283" s="26">
        <f t="shared" si="56"/>
        <v>54220341</v>
      </c>
      <c r="K283" s="25">
        <f t="shared" si="56"/>
        <v>418419402</v>
      </c>
      <c r="L283" s="25">
        <f t="shared" si="56"/>
        <v>60794646</v>
      </c>
      <c r="M283" s="26">
        <f t="shared" si="56"/>
        <v>65319054</v>
      </c>
      <c r="N283" s="26">
        <f t="shared" si="56"/>
        <v>190322199</v>
      </c>
      <c r="O283" s="25">
        <f t="shared" si="56"/>
        <v>316435899</v>
      </c>
      <c r="P283" s="25">
        <f t="shared" si="56"/>
        <v>69510946</v>
      </c>
      <c r="Q283" s="26">
        <f t="shared" si="56"/>
        <v>65742307</v>
      </c>
      <c r="R283" s="26">
        <f t="shared" si="56"/>
        <v>155869409</v>
      </c>
      <c r="S283" s="25">
        <f t="shared" si="56"/>
        <v>291122662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20</v>
      </c>
      <c r="B284" s="15" t="s">
        <v>501</v>
      </c>
      <c r="C284" s="16" t="s">
        <v>502</v>
      </c>
      <c r="D284" s="23">
        <v>579951995</v>
      </c>
      <c r="E284" s="24">
        <v>579951995</v>
      </c>
      <c r="F284" s="24">
        <v>217075613</v>
      </c>
      <c r="G284" s="31">
        <f t="shared" si="53"/>
        <v>0.37429927799455193</v>
      </c>
      <c r="H284" s="23">
        <v>38557486</v>
      </c>
      <c r="I284" s="24">
        <v>11854959</v>
      </c>
      <c r="J284" s="24">
        <v>17301185</v>
      </c>
      <c r="K284" s="23">
        <v>67713630</v>
      </c>
      <c r="L284" s="23">
        <v>15441055</v>
      </c>
      <c r="M284" s="24">
        <v>19653478</v>
      </c>
      <c r="N284" s="24">
        <v>59894024</v>
      </c>
      <c r="O284" s="23">
        <v>94988557</v>
      </c>
      <c r="P284" s="23">
        <v>18220992</v>
      </c>
      <c r="Q284" s="24">
        <v>21194060</v>
      </c>
      <c r="R284" s="24">
        <v>14958374</v>
      </c>
      <c r="S284" s="23">
        <v>54373426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20</v>
      </c>
      <c r="B285" s="15" t="s">
        <v>503</v>
      </c>
      <c r="C285" s="16" t="s">
        <v>504</v>
      </c>
      <c r="D285" s="23">
        <v>85718526</v>
      </c>
      <c r="E285" s="24">
        <v>85718526</v>
      </c>
      <c r="F285" s="24">
        <v>59061061</v>
      </c>
      <c r="G285" s="31">
        <f t="shared" si="53"/>
        <v>0.68901162626151546</v>
      </c>
      <c r="H285" s="23">
        <v>1737345</v>
      </c>
      <c r="I285" s="24">
        <v>23374626</v>
      </c>
      <c r="J285" s="24">
        <v>1739189</v>
      </c>
      <c r="K285" s="23">
        <v>26851160</v>
      </c>
      <c r="L285" s="23">
        <v>2256872</v>
      </c>
      <c r="M285" s="24">
        <v>2247461</v>
      </c>
      <c r="N285" s="24">
        <v>13466824</v>
      </c>
      <c r="O285" s="23">
        <v>17971157</v>
      </c>
      <c r="P285" s="23">
        <v>1708888</v>
      </c>
      <c r="Q285" s="24">
        <v>1675226</v>
      </c>
      <c r="R285" s="24">
        <v>10854630</v>
      </c>
      <c r="S285" s="23">
        <v>14238744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20</v>
      </c>
      <c r="B286" s="15" t="s">
        <v>505</v>
      </c>
      <c r="C286" s="16" t="s">
        <v>506</v>
      </c>
      <c r="D286" s="23">
        <v>259114692</v>
      </c>
      <c r="E286" s="24">
        <v>282620874</v>
      </c>
      <c r="F286" s="24">
        <v>167361191</v>
      </c>
      <c r="G286" s="31">
        <f t="shared" si="53"/>
        <v>0.59217561898842619</v>
      </c>
      <c r="H286" s="23">
        <v>23562455</v>
      </c>
      <c r="I286" s="24">
        <v>14384078</v>
      </c>
      <c r="J286" s="24">
        <v>14358702</v>
      </c>
      <c r="K286" s="23">
        <v>52305235</v>
      </c>
      <c r="L286" s="23">
        <v>13808190</v>
      </c>
      <c r="M286" s="24">
        <v>13971921</v>
      </c>
      <c r="N286" s="24">
        <v>32555686</v>
      </c>
      <c r="O286" s="23">
        <v>60335797</v>
      </c>
      <c r="P286" s="23">
        <v>14548554</v>
      </c>
      <c r="Q286" s="24">
        <v>17144163</v>
      </c>
      <c r="R286" s="24">
        <v>23027442</v>
      </c>
      <c r="S286" s="23">
        <v>54720159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20</v>
      </c>
      <c r="B287" s="15" t="s">
        <v>507</v>
      </c>
      <c r="C287" s="16" t="s">
        <v>508</v>
      </c>
      <c r="D287" s="23">
        <v>170436047</v>
      </c>
      <c r="E287" s="24">
        <v>144478223</v>
      </c>
      <c r="F287" s="24">
        <v>103843128</v>
      </c>
      <c r="G287" s="31">
        <f t="shared" si="53"/>
        <v>0.71874588324636302</v>
      </c>
      <c r="H287" s="23">
        <v>26714679</v>
      </c>
      <c r="I287" s="24">
        <v>6776064</v>
      </c>
      <c r="J287" s="24">
        <v>7030129</v>
      </c>
      <c r="K287" s="23">
        <v>40520872</v>
      </c>
      <c r="L287" s="23">
        <v>8576426</v>
      </c>
      <c r="M287" s="24">
        <v>6687918</v>
      </c>
      <c r="N287" s="24">
        <v>19745111</v>
      </c>
      <c r="O287" s="23">
        <v>35009455</v>
      </c>
      <c r="P287" s="23">
        <v>6422353</v>
      </c>
      <c r="Q287" s="24">
        <v>7660523</v>
      </c>
      <c r="R287" s="24">
        <v>14229925</v>
      </c>
      <c r="S287" s="23">
        <v>28312801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20</v>
      </c>
      <c r="B288" s="15" t="s">
        <v>509</v>
      </c>
      <c r="C288" s="16" t="s">
        <v>510</v>
      </c>
      <c r="D288" s="23">
        <v>1168703490</v>
      </c>
      <c r="E288" s="24">
        <v>1203611105</v>
      </c>
      <c r="F288" s="24">
        <v>831222312</v>
      </c>
      <c r="G288" s="31">
        <f t="shared" si="53"/>
        <v>0.69060704786368687</v>
      </c>
      <c r="H288" s="23">
        <v>145317383</v>
      </c>
      <c r="I288" s="24">
        <v>66091485</v>
      </c>
      <c r="J288" s="24">
        <v>68916516</v>
      </c>
      <c r="K288" s="23">
        <v>280325384</v>
      </c>
      <c r="L288" s="23">
        <v>77526107</v>
      </c>
      <c r="M288" s="24">
        <v>81266412</v>
      </c>
      <c r="N288" s="24">
        <v>106898320</v>
      </c>
      <c r="O288" s="23">
        <v>265690839</v>
      </c>
      <c r="P288" s="23">
        <v>92588403</v>
      </c>
      <c r="Q288" s="24">
        <v>79405894</v>
      </c>
      <c r="R288" s="24">
        <v>113211792</v>
      </c>
      <c r="S288" s="23">
        <v>285206089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35</v>
      </c>
      <c r="B289" s="15" t="s">
        <v>511</v>
      </c>
      <c r="C289" s="16" t="s">
        <v>512</v>
      </c>
      <c r="D289" s="23">
        <v>101432973</v>
      </c>
      <c r="E289" s="24">
        <v>95414770</v>
      </c>
      <c r="F289" s="24">
        <v>91267393</v>
      </c>
      <c r="G289" s="31">
        <f t="shared" si="53"/>
        <v>0.95653317615291633</v>
      </c>
      <c r="H289" s="23">
        <v>35537889</v>
      </c>
      <c r="I289" s="24">
        <v>55783</v>
      </c>
      <c r="J289" s="24">
        <v>732056</v>
      </c>
      <c r="K289" s="23">
        <v>36325728</v>
      </c>
      <c r="L289" s="23">
        <v>1714090</v>
      </c>
      <c r="M289" s="24">
        <v>223089</v>
      </c>
      <c r="N289" s="24">
        <v>29228651</v>
      </c>
      <c r="O289" s="23">
        <v>31165830</v>
      </c>
      <c r="P289" s="23">
        <v>6506</v>
      </c>
      <c r="Q289" s="24">
        <v>848962</v>
      </c>
      <c r="R289" s="24">
        <v>22920367</v>
      </c>
      <c r="S289" s="23">
        <v>23775835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513</v>
      </c>
      <c r="C290" s="19" t="s">
        <v>0</v>
      </c>
      <c r="D290" s="25">
        <f>SUM(D284:D289)</f>
        <v>2365357723</v>
      </c>
      <c r="E290" s="26">
        <f>SUM(E284:E289)</f>
        <v>2391795493</v>
      </c>
      <c r="F290" s="26">
        <f>SUM(F284:F289)</f>
        <v>1469830698</v>
      </c>
      <c r="G290" s="32">
        <f t="shared" si="53"/>
        <v>0.61453025657992577</v>
      </c>
      <c r="H290" s="25">
        <f t="shared" ref="H290:W290" si="57">SUM(H284:H289)</f>
        <v>271427237</v>
      </c>
      <c r="I290" s="26">
        <f t="shared" si="57"/>
        <v>122536995</v>
      </c>
      <c r="J290" s="26">
        <f t="shared" si="57"/>
        <v>110077777</v>
      </c>
      <c r="K290" s="25">
        <f t="shared" si="57"/>
        <v>504042009</v>
      </c>
      <c r="L290" s="25">
        <f t="shared" si="57"/>
        <v>119322740</v>
      </c>
      <c r="M290" s="26">
        <f t="shared" si="57"/>
        <v>124050279</v>
      </c>
      <c r="N290" s="26">
        <f t="shared" si="57"/>
        <v>261788616</v>
      </c>
      <c r="O290" s="25">
        <f t="shared" si="57"/>
        <v>505161635</v>
      </c>
      <c r="P290" s="25">
        <f t="shared" si="57"/>
        <v>133495696</v>
      </c>
      <c r="Q290" s="26">
        <f t="shared" si="57"/>
        <v>127928828</v>
      </c>
      <c r="R290" s="26">
        <f t="shared" si="57"/>
        <v>199202530</v>
      </c>
      <c r="S290" s="25">
        <f t="shared" si="57"/>
        <v>460627054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20</v>
      </c>
      <c r="B291" s="15" t="s">
        <v>514</v>
      </c>
      <c r="C291" s="16" t="s">
        <v>515</v>
      </c>
      <c r="D291" s="23">
        <v>3234187849</v>
      </c>
      <c r="E291" s="24">
        <v>3228732849</v>
      </c>
      <c r="F291" s="24">
        <v>2325958553</v>
      </c>
      <c r="G291" s="31">
        <f t="shared" si="53"/>
        <v>0.72039362244553418</v>
      </c>
      <c r="H291" s="23">
        <v>456170617</v>
      </c>
      <c r="I291" s="24">
        <v>224349706</v>
      </c>
      <c r="J291" s="24">
        <v>232147163</v>
      </c>
      <c r="K291" s="23">
        <v>912667486</v>
      </c>
      <c r="L291" s="23">
        <v>215543249</v>
      </c>
      <c r="M291" s="24">
        <v>199049329</v>
      </c>
      <c r="N291" s="24">
        <v>295534312</v>
      </c>
      <c r="O291" s="23">
        <v>710126890</v>
      </c>
      <c r="P291" s="23">
        <v>226355579</v>
      </c>
      <c r="Q291" s="24">
        <v>196900850</v>
      </c>
      <c r="R291" s="24">
        <v>279907748</v>
      </c>
      <c r="S291" s="23">
        <v>703164177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20</v>
      </c>
      <c r="B292" s="15" t="s">
        <v>516</v>
      </c>
      <c r="C292" s="16" t="s">
        <v>517</v>
      </c>
      <c r="D292" s="23">
        <v>366178723</v>
      </c>
      <c r="E292" s="24">
        <v>366228723</v>
      </c>
      <c r="F292" s="24">
        <v>156667848</v>
      </c>
      <c r="G292" s="31">
        <f t="shared" si="53"/>
        <v>0.42778689425733546</v>
      </c>
      <c r="H292" s="23">
        <v>53902396</v>
      </c>
      <c r="I292" s="24">
        <v>15845359</v>
      </c>
      <c r="J292" s="24">
        <v>13050951</v>
      </c>
      <c r="K292" s="23">
        <v>82798706</v>
      </c>
      <c r="L292" s="23">
        <v>13653138</v>
      </c>
      <c r="M292" s="24">
        <v>15927093</v>
      </c>
      <c r="N292" s="24">
        <v>75581</v>
      </c>
      <c r="O292" s="23">
        <v>29655812</v>
      </c>
      <c r="P292" s="23">
        <v>0</v>
      </c>
      <c r="Q292" s="24">
        <v>0</v>
      </c>
      <c r="R292" s="24">
        <v>44213330</v>
      </c>
      <c r="S292" s="23">
        <v>44213330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20</v>
      </c>
      <c r="B293" s="15" t="s">
        <v>518</v>
      </c>
      <c r="C293" s="16" t="s">
        <v>519</v>
      </c>
      <c r="D293" s="23">
        <v>170489356</v>
      </c>
      <c r="E293" s="24">
        <v>170937062</v>
      </c>
      <c r="F293" s="24">
        <v>135210520</v>
      </c>
      <c r="G293" s="31">
        <f t="shared" si="53"/>
        <v>0.79099592808024277</v>
      </c>
      <c r="H293" s="23">
        <v>34981670</v>
      </c>
      <c r="I293" s="24">
        <v>7658792</v>
      </c>
      <c r="J293" s="24">
        <v>7273112</v>
      </c>
      <c r="K293" s="23">
        <v>49913574</v>
      </c>
      <c r="L293" s="23">
        <v>8419077</v>
      </c>
      <c r="M293" s="24">
        <v>7034890</v>
      </c>
      <c r="N293" s="24">
        <v>28282490</v>
      </c>
      <c r="O293" s="23">
        <v>43736457</v>
      </c>
      <c r="P293" s="23">
        <v>7289268</v>
      </c>
      <c r="Q293" s="24">
        <v>9616926</v>
      </c>
      <c r="R293" s="24">
        <v>24654295</v>
      </c>
      <c r="S293" s="23">
        <v>41560489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20</v>
      </c>
      <c r="B294" s="15" t="s">
        <v>520</v>
      </c>
      <c r="C294" s="16" t="s">
        <v>521</v>
      </c>
      <c r="D294" s="23">
        <v>591897590</v>
      </c>
      <c r="E294" s="24">
        <v>595177739</v>
      </c>
      <c r="F294" s="24">
        <v>236482459</v>
      </c>
      <c r="G294" s="31">
        <f t="shared" si="53"/>
        <v>0.39733081986119106</v>
      </c>
      <c r="H294" s="23">
        <v>30585159</v>
      </c>
      <c r="I294" s="24">
        <v>19465905</v>
      </c>
      <c r="J294" s="24">
        <v>29290821</v>
      </c>
      <c r="K294" s="23">
        <v>79341885</v>
      </c>
      <c r="L294" s="23">
        <v>18831513</v>
      </c>
      <c r="M294" s="24">
        <v>22506540</v>
      </c>
      <c r="N294" s="24">
        <v>25097795</v>
      </c>
      <c r="O294" s="23">
        <v>66435848</v>
      </c>
      <c r="P294" s="23">
        <v>33296202</v>
      </c>
      <c r="Q294" s="24">
        <v>29406183</v>
      </c>
      <c r="R294" s="24">
        <v>28002341</v>
      </c>
      <c r="S294" s="23">
        <v>90704726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35</v>
      </c>
      <c r="B295" s="15" t="s">
        <v>522</v>
      </c>
      <c r="C295" s="16" t="s">
        <v>523</v>
      </c>
      <c r="D295" s="23">
        <v>163629000</v>
      </c>
      <c r="E295" s="24">
        <v>163629000</v>
      </c>
      <c r="F295" s="24">
        <v>217288597</v>
      </c>
      <c r="G295" s="31">
        <f t="shared" si="53"/>
        <v>1.3279345164976868</v>
      </c>
      <c r="H295" s="23">
        <v>60587825</v>
      </c>
      <c r="I295" s="24">
        <v>60619674</v>
      </c>
      <c r="J295" s="24">
        <v>797233</v>
      </c>
      <c r="K295" s="23">
        <v>122004732</v>
      </c>
      <c r="L295" s="23">
        <v>1049616</v>
      </c>
      <c r="M295" s="24">
        <v>3886443</v>
      </c>
      <c r="N295" s="24">
        <v>1909205</v>
      </c>
      <c r="O295" s="23">
        <v>6845264</v>
      </c>
      <c r="P295" s="23">
        <v>1089480</v>
      </c>
      <c r="Q295" s="24">
        <v>48929097</v>
      </c>
      <c r="R295" s="24">
        <v>38420024</v>
      </c>
      <c r="S295" s="23">
        <v>88438601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524</v>
      </c>
      <c r="C296" s="19" t="s">
        <v>0</v>
      </c>
      <c r="D296" s="25">
        <f>SUM(D291:D295)</f>
        <v>4526382518</v>
      </c>
      <c r="E296" s="26">
        <f>SUM(E291:E295)</f>
        <v>4524705373</v>
      </c>
      <c r="F296" s="26">
        <f>SUM(F291:F295)</f>
        <v>3071607977</v>
      </c>
      <c r="G296" s="32">
        <f t="shared" si="53"/>
        <v>0.67885259343713733</v>
      </c>
      <c r="H296" s="25">
        <f t="shared" ref="H296:W296" si="58">SUM(H291:H295)</f>
        <v>636227667</v>
      </c>
      <c r="I296" s="26">
        <f t="shared" si="58"/>
        <v>327939436</v>
      </c>
      <c r="J296" s="26">
        <f t="shared" si="58"/>
        <v>282559280</v>
      </c>
      <c r="K296" s="25">
        <f t="shared" si="58"/>
        <v>1246726383</v>
      </c>
      <c r="L296" s="25">
        <f t="shared" si="58"/>
        <v>257496593</v>
      </c>
      <c r="M296" s="26">
        <f t="shared" si="58"/>
        <v>248404295</v>
      </c>
      <c r="N296" s="26">
        <f t="shared" si="58"/>
        <v>350899383</v>
      </c>
      <c r="O296" s="25">
        <f t="shared" si="58"/>
        <v>856800271</v>
      </c>
      <c r="P296" s="25">
        <f t="shared" si="58"/>
        <v>268030529</v>
      </c>
      <c r="Q296" s="26">
        <f t="shared" si="58"/>
        <v>284853056</v>
      </c>
      <c r="R296" s="26">
        <f t="shared" si="58"/>
        <v>415197738</v>
      </c>
      <c r="S296" s="25">
        <f t="shared" si="58"/>
        <v>968081323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11806812406</v>
      </c>
      <c r="E297" s="26">
        <f>SUM(E261:E264,E266:E272,E274:E282,E284:E289,E291:E295)</f>
        <v>11959814762</v>
      </c>
      <c r="F297" s="26">
        <f>SUM(F261:F264,F266:F272,F274:F282,F284:F289,F291:F295)</f>
        <v>7850114994</v>
      </c>
      <c r="G297" s="32">
        <f t="shared" si="53"/>
        <v>0.65637429594162466</v>
      </c>
      <c r="H297" s="25">
        <f t="shared" ref="H297:W297" si="59">SUM(H261:H264,H266:H272,H274:H282,H284:H289,H291:H295)</f>
        <v>1685108067</v>
      </c>
      <c r="I297" s="26">
        <f t="shared" si="59"/>
        <v>705134205</v>
      </c>
      <c r="J297" s="26">
        <f t="shared" si="59"/>
        <v>589860883</v>
      </c>
      <c r="K297" s="25">
        <f t="shared" si="59"/>
        <v>2980103155</v>
      </c>
      <c r="L297" s="25">
        <f t="shared" si="59"/>
        <v>626326448</v>
      </c>
      <c r="M297" s="26">
        <f t="shared" si="59"/>
        <v>599366600</v>
      </c>
      <c r="N297" s="26">
        <f t="shared" si="59"/>
        <v>1219382102</v>
      </c>
      <c r="O297" s="25">
        <f t="shared" si="59"/>
        <v>2445075150</v>
      </c>
      <c r="P297" s="25">
        <f t="shared" si="59"/>
        <v>698275110</v>
      </c>
      <c r="Q297" s="26">
        <f t="shared" si="59"/>
        <v>593078574</v>
      </c>
      <c r="R297" s="26">
        <f t="shared" si="59"/>
        <v>1133583005</v>
      </c>
      <c r="S297" s="25">
        <f t="shared" si="59"/>
        <v>2424936689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14</v>
      </c>
      <c r="B300" s="15" t="s">
        <v>527</v>
      </c>
      <c r="C300" s="16" t="s">
        <v>528</v>
      </c>
      <c r="D300" s="23">
        <v>71161511559</v>
      </c>
      <c r="E300" s="24">
        <v>71830364714</v>
      </c>
      <c r="F300" s="24">
        <v>56208128906</v>
      </c>
      <c r="G300" s="31">
        <f t="shared" ref="G300:G337" si="60">IF(($E300     =0),0,($F300     /$E300     ))</f>
        <v>0.78251209122769261</v>
      </c>
      <c r="H300" s="23">
        <v>6639794162</v>
      </c>
      <c r="I300" s="24">
        <v>6566545762</v>
      </c>
      <c r="J300" s="24">
        <v>5638751958</v>
      </c>
      <c r="K300" s="23">
        <v>18845091882</v>
      </c>
      <c r="L300" s="23">
        <v>5244705008</v>
      </c>
      <c r="M300" s="24">
        <v>5737263219</v>
      </c>
      <c r="N300" s="24">
        <v>7797332218</v>
      </c>
      <c r="O300" s="23">
        <v>18779300445</v>
      </c>
      <c r="P300" s="23">
        <v>5497649048</v>
      </c>
      <c r="Q300" s="24">
        <v>5432123161</v>
      </c>
      <c r="R300" s="24">
        <v>7653964370</v>
      </c>
      <c r="S300" s="23">
        <v>18583736579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19</v>
      </c>
      <c r="C301" s="19" t="s">
        <v>0</v>
      </c>
      <c r="D301" s="25">
        <f>D300</f>
        <v>71161511559</v>
      </c>
      <c r="E301" s="26">
        <f>E300</f>
        <v>71830364714</v>
      </c>
      <c r="F301" s="26">
        <f>F300</f>
        <v>56208128906</v>
      </c>
      <c r="G301" s="32">
        <f t="shared" si="60"/>
        <v>0.78251209122769261</v>
      </c>
      <c r="H301" s="25">
        <f t="shared" ref="H301:W301" si="61">H300</f>
        <v>6639794162</v>
      </c>
      <c r="I301" s="26">
        <f t="shared" si="61"/>
        <v>6566545762</v>
      </c>
      <c r="J301" s="26">
        <f t="shared" si="61"/>
        <v>5638751958</v>
      </c>
      <c r="K301" s="25">
        <f t="shared" si="61"/>
        <v>18845091882</v>
      </c>
      <c r="L301" s="25">
        <f t="shared" si="61"/>
        <v>5244705008</v>
      </c>
      <c r="M301" s="26">
        <f t="shared" si="61"/>
        <v>5737263219</v>
      </c>
      <c r="N301" s="26">
        <f t="shared" si="61"/>
        <v>7797332218</v>
      </c>
      <c r="O301" s="25">
        <f t="shared" si="61"/>
        <v>18779300445</v>
      </c>
      <c r="P301" s="25">
        <f t="shared" si="61"/>
        <v>5497649048</v>
      </c>
      <c r="Q301" s="26">
        <f t="shared" si="61"/>
        <v>5432123161</v>
      </c>
      <c r="R301" s="26">
        <f t="shared" si="61"/>
        <v>7653964370</v>
      </c>
      <c r="S301" s="25">
        <f t="shared" si="61"/>
        <v>18583736579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20</v>
      </c>
      <c r="B302" s="15" t="s">
        <v>529</v>
      </c>
      <c r="C302" s="16" t="s">
        <v>530</v>
      </c>
      <c r="D302" s="23">
        <v>620244493</v>
      </c>
      <c r="E302" s="24">
        <v>632532182</v>
      </c>
      <c r="F302" s="24">
        <v>441581932</v>
      </c>
      <c r="G302" s="31">
        <f t="shared" si="60"/>
        <v>0.69811773150223688</v>
      </c>
      <c r="H302" s="23">
        <v>80883503</v>
      </c>
      <c r="I302" s="24">
        <v>33920461</v>
      </c>
      <c r="J302" s="24">
        <v>35931213</v>
      </c>
      <c r="K302" s="23">
        <v>150735177</v>
      </c>
      <c r="L302" s="23">
        <v>41590380</v>
      </c>
      <c r="M302" s="24">
        <v>38036981</v>
      </c>
      <c r="N302" s="24">
        <v>71623497</v>
      </c>
      <c r="O302" s="23">
        <v>151250858</v>
      </c>
      <c r="P302" s="23">
        <v>36553715</v>
      </c>
      <c r="Q302" s="24">
        <v>38144258</v>
      </c>
      <c r="R302" s="24">
        <v>64897924</v>
      </c>
      <c r="S302" s="23">
        <v>139595897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20</v>
      </c>
      <c r="B303" s="15" t="s">
        <v>531</v>
      </c>
      <c r="C303" s="16" t="s">
        <v>532</v>
      </c>
      <c r="D303" s="23">
        <v>514609788</v>
      </c>
      <c r="E303" s="24">
        <v>539629769</v>
      </c>
      <c r="F303" s="24">
        <v>404215162</v>
      </c>
      <c r="G303" s="31">
        <f t="shared" si="60"/>
        <v>0.7490601616531648</v>
      </c>
      <c r="H303" s="23">
        <v>68603459</v>
      </c>
      <c r="I303" s="24">
        <v>34831508</v>
      </c>
      <c r="J303" s="24">
        <v>35143510</v>
      </c>
      <c r="K303" s="23">
        <v>138578477</v>
      </c>
      <c r="L303" s="23">
        <v>38478531</v>
      </c>
      <c r="M303" s="24">
        <v>32826074</v>
      </c>
      <c r="N303" s="24">
        <v>64078853</v>
      </c>
      <c r="O303" s="23">
        <v>135383458</v>
      </c>
      <c r="P303" s="23">
        <v>36709810</v>
      </c>
      <c r="Q303" s="24">
        <v>36361140</v>
      </c>
      <c r="R303" s="24">
        <v>57182277</v>
      </c>
      <c r="S303" s="23">
        <v>130253227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20</v>
      </c>
      <c r="B304" s="15" t="s">
        <v>533</v>
      </c>
      <c r="C304" s="16" t="s">
        <v>534</v>
      </c>
      <c r="D304" s="23">
        <v>649658272</v>
      </c>
      <c r="E304" s="24">
        <v>646906361</v>
      </c>
      <c r="F304" s="24">
        <v>507364809</v>
      </c>
      <c r="G304" s="31">
        <f t="shared" si="60"/>
        <v>0.7842940487023593</v>
      </c>
      <c r="H304" s="23">
        <v>93654947</v>
      </c>
      <c r="I304" s="24">
        <v>43657547</v>
      </c>
      <c r="J304" s="24">
        <v>43051776</v>
      </c>
      <c r="K304" s="23">
        <v>180364270</v>
      </c>
      <c r="L304" s="23">
        <v>49590554</v>
      </c>
      <c r="M304" s="24">
        <v>45052769</v>
      </c>
      <c r="N304" s="24">
        <v>68758102</v>
      </c>
      <c r="O304" s="23">
        <v>163401425</v>
      </c>
      <c r="P304" s="23">
        <v>47931111</v>
      </c>
      <c r="Q304" s="24">
        <v>48145622</v>
      </c>
      <c r="R304" s="24">
        <v>67522381</v>
      </c>
      <c r="S304" s="23">
        <v>163599114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20</v>
      </c>
      <c r="B305" s="15" t="s">
        <v>535</v>
      </c>
      <c r="C305" s="16" t="s">
        <v>536</v>
      </c>
      <c r="D305" s="23">
        <v>1889743330</v>
      </c>
      <c r="E305" s="24">
        <v>1884753697</v>
      </c>
      <c r="F305" s="24">
        <v>1415654848</v>
      </c>
      <c r="G305" s="31">
        <f t="shared" si="60"/>
        <v>0.7511086728485139</v>
      </c>
      <c r="H305" s="23">
        <v>172260157</v>
      </c>
      <c r="I305" s="24">
        <v>133417717</v>
      </c>
      <c r="J305" s="24">
        <v>139227051</v>
      </c>
      <c r="K305" s="23">
        <v>444904925</v>
      </c>
      <c r="L305" s="23">
        <v>177792641</v>
      </c>
      <c r="M305" s="24">
        <v>132542410</v>
      </c>
      <c r="N305" s="24">
        <v>196638853</v>
      </c>
      <c r="O305" s="23">
        <v>506973904</v>
      </c>
      <c r="P305" s="23">
        <v>137021992</v>
      </c>
      <c r="Q305" s="24">
        <v>138666906</v>
      </c>
      <c r="R305" s="24">
        <v>188087121</v>
      </c>
      <c r="S305" s="23">
        <v>463776019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20</v>
      </c>
      <c r="B306" s="15" t="s">
        <v>537</v>
      </c>
      <c r="C306" s="16" t="s">
        <v>538</v>
      </c>
      <c r="D306" s="23">
        <v>1485924993</v>
      </c>
      <c r="E306" s="24">
        <v>1583700448</v>
      </c>
      <c r="F306" s="24">
        <v>1183154000</v>
      </c>
      <c r="G306" s="31">
        <f t="shared" si="60"/>
        <v>0.74708193806105438</v>
      </c>
      <c r="H306" s="23">
        <v>159647691</v>
      </c>
      <c r="I306" s="24">
        <v>98291599</v>
      </c>
      <c r="J306" s="24">
        <v>94481709</v>
      </c>
      <c r="K306" s="23">
        <v>352420999</v>
      </c>
      <c r="L306" s="23">
        <v>102375510</v>
      </c>
      <c r="M306" s="24">
        <v>122703560</v>
      </c>
      <c r="N306" s="24">
        <v>199777464</v>
      </c>
      <c r="O306" s="23">
        <v>424856534</v>
      </c>
      <c r="P306" s="23">
        <v>97167420</v>
      </c>
      <c r="Q306" s="24">
        <v>120150344</v>
      </c>
      <c r="R306" s="24">
        <v>188558703</v>
      </c>
      <c r="S306" s="23">
        <v>405876467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35</v>
      </c>
      <c r="B307" s="15" t="s">
        <v>539</v>
      </c>
      <c r="C307" s="16" t="s">
        <v>540</v>
      </c>
      <c r="D307" s="23">
        <v>606729160</v>
      </c>
      <c r="E307" s="24">
        <v>602885885</v>
      </c>
      <c r="F307" s="24">
        <v>470874337</v>
      </c>
      <c r="G307" s="31">
        <f t="shared" si="60"/>
        <v>0.78103393812246902</v>
      </c>
      <c r="H307" s="23">
        <v>60066078</v>
      </c>
      <c r="I307" s="24">
        <v>45378626</v>
      </c>
      <c r="J307" s="24">
        <v>18572246</v>
      </c>
      <c r="K307" s="23">
        <v>124016950</v>
      </c>
      <c r="L307" s="23">
        <v>52876760</v>
      </c>
      <c r="M307" s="24">
        <v>44477506</v>
      </c>
      <c r="N307" s="24">
        <v>76643275</v>
      </c>
      <c r="O307" s="23">
        <v>173997541</v>
      </c>
      <c r="P307" s="23">
        <v>39959749</v>
      </c>
      <c r="Q307" s="24">
        <v>36386552</v>
      </c>
      <c r="R307" s="24">
        <v>96513545</v>
      </c>
      <c r="S307" s="23">
        <v>172859846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541</v>
      </c>
      <c r="C308" s="19" t="s">
        <v>0</v>
      </c>
      <c r="D308" s="25">
        <f>SUM(D302:D307)</f>
        <v>5766910036</v>
      </c>
      <c r="E308" s="26">
        <f>SUM(E302:E307)</f>
        <v>5890408342</v>
      </c>
      <c r="F308" s="26">
        <f>SUM(F302:F307)</f>
        <v>4422845088</v>
      </c>
      <c r="G308" s="32">
        <f t="shared" si="60"/>
        <v>0.75085542991375864</v>
      </c>
      <c r="H308" s="25">
        <f t="shared" ref="H308:W308" si="62">SUM(H302:H307)</f>
        <v>635115835</v>
      </c>
      <c r="I308" s="26">
        <f t="shared" si="62"/>
        <v>389497458</v>
      </c>
      <c r="J308" s="26">
        <f t="shared" si="62"/>
        <v>366407505</v>
      </c>
      <c r="K308" s="25">
        <f t="shared" si="62"/>
        <v>1391020798</v>
      </c>
      <c r="L308" s="25">
        <f t="shared" si="62"/>
        <v>462704376</v>
      </c>
      <c r="M308" s="26">
        <f t="shared" si="62"/>
        <v>415639300</v>
      </c>
      <c r="N308" s="26">
        <f t="shared" si="62"/>
        <v>677520044</v>
      </c>
      <c r="O308" s="25">
        <f t="shared" si="62"/>
        <v>1555863720</v>
      </c>
      <c r="P308" s="25">
        <f t="shared" si="62"/>
        <v>395343797</v>
      </c>
      <c r="Q308" s="26">
        <f t="shared" si="62"/>
        <v>417854822</v>
      </c>
      <c r="R308" s="26">
        <f t="shared" si="62"/>
        <v>662761951</v>
      </c>
      <c r="S308" s="25">
        <f t="shared" si="62"/>
        <v>1475960570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20</v>
      </c>
      <c r="B309" s="15" t="s">
        <v>542</v>
      </c>
      <c r="C309" s="16" t="s">
        <v>543</v>
      </c>
      <c r="D309" s="23">
        <v>982936003</v>
      </c>
      <c r="E309" s="24">
        <v>1004044818</v>
      </c>
      <c r="F309" s="24">
        <v>768891851</v>
      </c>
      <c r="G309" s="31">
        <f t="shared" si="60"/>
        <v>0.76579435221984282</v>
      </c>
      <c r="H309" s="23">
        <v>177701868</v>
      </c>
      <c r="I309" s="24">
        <v>61219907</v>
      </c>
      <c r="J309" s="24">
        <v>54238831</v>
      </c>
      <c r="K309" s="23">
        <v>293160606</v>
      </c>
      <c r="L309" s="23">
        <v>64414261</v>
      </c>
      <c r="M309" s="24">
        <v>51195973</v>
      </c>
      <c r="N309" s="24">
        <v>100869702</v>
      </c>
      <c r="O309" s="23">
        <v>216479936</v>
      </c>
      <c r="P309" s="23">
        <v>51433678</v>
      </c>
      <c r="Q309" s="24">
        <v>-395571</v>
      </c>
      <c r="R309" s="24">
        <v>208213202</v>
      </c>
      <c r="S309" s="23">
        <v>259251309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20</v>
      </c>
      <c r="B310" s="15" t="s">
        <v>544</v>
      </c>
      <c r="C310" s="16" t="s">
        <v>545</v>
      </c>
      <c r="D310" s="23">
        <v>3706183837</v>
      </c>
      <c r="E310" s="24">
        <v>3762403033</v>
      </c>
      <c r="F310" s="24">
        <v>2902215049</v>
      </c>
      <c r="G310" s="31">
        <f t="shared" si="60"/>
        <v>0.77137271673042473</v>
      </c>
      <c r="H310" s="23">
        <v>405759944</v>
      </c>
      <c r="I310" s="24">
        <v>273588075</v>
      </c>
      <c r="J310" s="24">
        <v>289133661</v>
      </c>
      <c r="K310" s="23">
        <v>968481680</v>
      </c>
      <c r="L310" s="23">
        <v>271742645</v>
      </c>
      <c r="M310" s="24">
        <v>255452710</v>
      </c>
      <c r="N310" s="24">
        <v>431539254</v>
      </c>
      <c r="O310" s="23">
        <v>958734609</v>
      </c>
      <c r="P310" s="23">
        <v>285778189</v>
      </c>
      <c r="Q310" s="24">
        <v>313208716</v>
      </c>
      <c r="R310" s="24">
        <v>376011855</v>
      </c>
      <c r="S310" s="23">
        <v>974998760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20</v>
      </c>
      <c r="B311" s="15" t="s">
        <v>546</v>
      </c>
      <c r="C311" s="16" t="s">
        <v>547</v>
      </c>
      <c r="D311" s="23">
        <v>2869321198</v>
      </c>
      <c r="E311" s="24">
        <v>2919127431</v>
      </c>
      <c r="F311" s="24">
        <v>2077810269</v>
      </c>
      <c r="G311" s="31">
        <f t="shared" si="60"/>
        <v>0.71179156035959978</v>
      </c>
      <c r="H311" s="23">
        <v>379307333</v>
      </c>
      <c r="I311" s="24">
        <v>196655121</v>
      </c>
      <c r="J311" s="24">
        <v>102002269</v>
      </c>
      <c r="K311" s="23">
        <v>677964723</v>
      </c>
      <c r="L311" s="23">
        <v>180982518</v>
      </c>
      <c r="M311" s="24">
        <v>174915444</v>
      </c>
      <c r="N311" s="24">
        <v>324185600</v>
      </c>
      <c r="O311" s="23">
        <v>680083562</v>
      </c>
      <c r="P311" s="23">
        <v>186311607</v>
      </c>
      <c r="Q311" s="24">
        <v>264615002</v>
      </c>
      <c r="R311" s="24">
        <v>268835375</v>
      </c>
      <c r="S311" s="23">
        <v>719761984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20</v>
      </c>
      <c r="B312" s="15" t="s">
        <v>548</v>
      </c>
      <c r="C312" s="16" t="s">
        <v>549</v>
      </c>
      <c r="D312" s="23">
        <v>1833296428</v>
      </c>
      <c r="E312" s="24">
        <v>1751136187</v>
      </c>
      <c r="F312" s="24">
        <v>1283571576</v>
      </c>
      <c r="G312" s="31">
        <f t="shared" si="60"/>
        <v>0.73299357613012428</v>
      </c>
      <c r="H312" s="23">
        <v>235704079</v>
      </c>
      <c r="I312" s="24">
        <v>126812926</v>
      </c>
      <c r="J312" s="24">
        <v>118067469</v>
      </c>
      <c r="K312" s="23">
        <v>480584474</v>
      </c>
      <c r="L312" s="23">
        <v>105742382</v>
      </c>
      <c r="M312" s="24">
        <v>118793776</v>
      </c>
      <c r="N312" s="24">
        <v>175358079</v>
      </c>
      <c r="O312" s="23">
        <v>399894237</v>
      </c>
      <c r="P312" s="23">
        <v>112774348</v>
      </c>
      <c r="Q312" s="24">
        <v>120521147</v>
      </c>
      <c r="R312" s="24">
        <v>169797370</v>
      </c>
      <c r="S312" s="23">
        <v>403092865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20</v>
      </c>
      <c r="B313" s="15" t="s">
        <v>550</v>
      </c>
      <c r="C313" s="16" t="s">
        <v>551</v>
      </c>
      <c r="D313" s="23">
        <v>1181765073</v>
      </c>
      <c r="E313" s="24">
        <v>1313129784</v>
      </c>
      <c r="F313" s="24">
        <v>983802704</v>
      </c>
      <c r="G313" s="31">
        <f t="shared" si="60"/>
        <v>0.74920447010438074</v>
      </c>
      <c r="H313" s="23">
        <v>135190582</v>
      </c>
      <c r="I313" s="24">
        <v>95936574</v>
      </c>
      <c r="J313" s="24">
        <v>92365213</v>
      </c>
      <c r="K313" s="23">
        <v>323492369</v>
      </c>
      <c r="L313" s="23">
        <v>87368696</v>
      </c>
      <c r="M313" s="24">
        <v>89547394</v>
      </c>
      <c r="N313" s="24">
        <v>134915923</v>
      </c>
      <c r="O313" s="23">
        <v>311832013</v>
      </c>
      <c r="P313" s="23">
        <v>101332147</v>
      </c>
      <c r="Q313" s="24">
        <v>110984523</v>
      </c>
      <c r="R313" s="24">
        <v>136161652</v>
      </c>
      <c r="S313" s="23">
        <v>348478322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35</v>
      </c>
      <c r="B314" s="15" t="s">
        <v>552</v>
      </c>
      <c r="C314" s="16" t="s">
        <v>553</v>
      </c>
      <c r="D314" s="23">
        <v>483177290</v>
      </c>
      <c r="E314" s="24">
        <v>489373789</v>
      </c>
      <c r="F314" s="24">
        <v>419347133</v>
      </c>
      <c r="G314" s="31">
        <f t="shared" si="60"/>
        <v>0.85690558510889103</v>
      </c>
      <c r="H314" s="23">
        <v>122412943</v>
      </c>
      <c r="I314" s="24">
        <v>8664358</v>
      </c>
      <c r="J314" s="24">
        <v>20545961</v>
      </c>
      <c r="K314" s="23">
        <v>151623262</v>
      </c>
      <c r="L314" s="23">
        <v>16633257</v>
      </c>
      <c r="M314" s="24">
        <v>16644469</v>
      </c>
      <c r="N314" s="24">
        <v>113407803</v>
      </c>
      <c r="O314" s="23">
        <v>146685529</v>
      </c>
      <c r="P314" s="23">
        <v>18643115</v>
      </c>
      <c r="Q314" s="24">
        <v>13328993</v>
      </c>
      <c r="R314" s="24">
        <v>89066234</v>
      </c>
      <c r="S314" s="23">
        <v>121038342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554</v>
      </c>
      <c r="C315" s="19" t="s">
        <v>0</v>
      </c>
      <c r="D315" s="25">
        <f>SUM(D309:D314)</f>
        <v>11056679829</v>
      </c>
      <c r="E315" s="26">
        <f>SUM(E309:E314)</f>
        <v>11239215042</v>
      </c>
      <c r="F315" s="26">
        <f>SUM(F309:F314)</f>
        <v>8435638582</v>
      </c>
      <c r="G315" s="32">
        <f t="shared" si="60"/>
        <v>0.75055406898762311</v>
      </c>
      <c r="H315" s="25">
        <f t="shared" ref="H315:W315" si="63">SUM(H309:H314)</f>
        <v>1456076749</v>
      </c>
      <c r="I315" s="26">
        <f t="shared" si="63"/>
        <v>762876961</v>
      </c>
      <c r="J315" s="26">
        <f t="shared" si="63"/>
        <v>676353404</v>
      </c>
      <c r="K315" s="25">
        <f t="shared" si="63"/>
        <v>2895307114</v>
      </c>
      <c r="L315" s="25">
        <f t="shared" si="63"/>
        <v>726883759</v>
      </c>
      <c r="M315" s="26">
        <f t="shared" si="63"/>
        <v>706549766</v>
      </c>
      <c r="N315" s="26">
        <f t="shared" si="63"/>
        <v>1280276361</v>
      </c>
      <c r="O315" s="25">
        <f t="shared" si="63"/>
        <v>2713709886</v>
      </c>
      <c r="P315" s="25">
        <f t="shared" si="63"/>
        <v>756273084</v>
      </c>
      <c r="Q315" s="26">
        <f t="shared" si="63"/>
        <v>822262810</v>
      </c>
      <c r="R315" s="26">
        <f t="shared" si="63"/>
        <v>1248085688</v>
      </c>
      <c r="S315" s="25">
        <f t="shared" si="63"/>
        <v>2826621582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20</v>
      </c>
      <c r="B316" s="15" t="s">
        <v>555</v>
      </c>
      <c r="C316" s="16" t="s">
        <v>556</v>
      </c>
      <c r="D316" s="23">
        <v>850549093</v>
      </c>
      <c r="E316" s="24">
        <v>863062176</v>
      </c>
      <c r="F316" s="24">
        <v>627614328</v>
      </c>
      <c r="G316" s="31">
        <f t="shared" si="60"/>
        <v>0.72719480177984308</v>
      </c>
      <c r="H316" s="23">
        <v>137710763</v>
      </c>
      <c r="I316" s="24">
        <v>50115159</v>
      </c>
      <c r="J316" s="24">
        <v>53767371</v>
      </c>
      <c r="K316" s="23">
        <v>241593293</v>
      </c>
      <c r="L316" s="23">
        <v>54060600</v>
      </c>
      <c r="M316" s="24">
        <v>51387302</v>
      </c>
      <c r="N316" s="24">
        <v>101957916</v>
      </c>
      <c r="O316" s="23">
        <v>207405818</v>
      </c>
      <c r="P316" s="23">
        <v>55482968</v>
      </c>
      <c r="Q316" s="24">
        <v>54057897</v>
      </c>
      <c r="R316" s="24">
        <v>69074352</v>
      </c>
      <c r="S316" s="23">
        <v>178615217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20</v>
      </c>
      <c r="B317" s="15" t="s">
        <v>557</v>
      </c>
      <c r="C317" s="16" t="s">
        <v>558</v>
      </c>
      <c r="D317" s="23">
        <v>2017871276</v>
      </c>
      <c r="E317" s="24">
        <v>1991205331</v>
      </c>
      <c r="F317" s="24">
        <v>1562680529</v>
      </c>
      <c r="G317" s="31">
        <f t="shared" si="60"/>
        <v>0.78479125415720374</v>
      </c>
      <c r="H317" s="23">
        <v>226853665</v>
      </c>
      <c r="I317" s="24">
        <v>160809894</v>
      </c>
      <c r="J317" s="24">
        <v>154975878</v>
      </c>
      <c r="K317" s="23">
        <v>542639437</v>
      </c>
      <c r="L317" s="23">
        <v>149186098</v>
      </c>
      <c r="M317" s="24">
        <v>153009551</v>
      </c>
      <c r="N317" s="24">
        <v>216242348</v>
      </c>
      <c r="O317" s="23">
        <v>518437997</v>
      </c>
      <c r="P317" s="23">
        <v>168678729</v>
      </c>
      <c r="Q317" s="24">
        <v>140201452</v>
      </c>
      <c r="R317" s="24">
        <v>192722914</v>
      </c>
      <c r="S317" s="23">
        <v>501603095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20</v>
      </c>
      <c r="B318" s="15" t="s">
        <v>559</v>
      </c>
      <c r="C318" s="16" t="s">
        <v>560</v>
      </c>
      <c r="D318" s="23">
        <v>558403741</v>
      </c>
      <c r="E318" s="24">
        <v>556495298</v>
      </c>
      <c r="F318" s="24">
        <v>412921479</v>
      </c>
      <c r="G318" s="31">
        <f t="shared" si="60"/>
        <v>0.74200353620957282</v>
      </c>
      <c r="H318" s="23">
        <v>85041671</v>
      </c>
      <c r="I318" s="24">
        <v>37471133</v>
      </c>
      <c r="J318" s="24">
        <v>38052783</v>
      </c>
      <c r="K318" s="23">
        <v>160565587</v>
      </c>
      <c r="L318" s="23">
        <v>37964357</v>
      </c>
      <c r="M318" s="24">
        <v>38720762</v>
      </c>
      <c r="N318" s="24">
        <v>52413027</v>
      </c>
      <c r="O318" s="23">
        <v>129098146</v>
      </c>
      <c r="P318" s="23">
        <v>39287532</v>
      </c>
      <c r="Q318" s="24">
        <v>36884092</v>
      </c>
      <c r="R318" s="24">
        <v>47086122</v>
      </c>
      <c r="S318" s="23">
        <v>123257746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20</v>
      </c>
      <c r="B319" s="15" t="s">
        <v>561</v>
      </c>
      <c r="C319" s="16" t="s">
        <v>562</v>
      </c>
      <c r="D319" s="23">
        <v>541945920</v>
      </c>
      <c r="E319" s="24">
        <v>560588252</v>
      </c>
      <c r="F319" s="24">
        <v>401537664</v>
      </c>
      <c r="G319" s="31">
        <f t="shared" si="60"/>
        <v>0.71627912744771538</v>
      </c>
      <c r="H319" s="23">
        <v>52550749</v>
      </c>
      <c r="I319" s="24">
        <v>41903011</v>
      </c>
      <c r="J319" s="24">
        <v>49795116</v>
      </c>
      <c r="K319" s="23">
        <v>144248876</v>
      </c>
      <c r="L319" s="23">
        <v>35775491</v>
      </c>
      <c r="M319" s="24">
        <v>37308485</v>
      </c>
      <c r="N319" s="24">
        <v>50362919</v>
      </c>
      <c r="O319" s="23">
        <v>123446895</v>
      </c>
      <c r="P319" s="23">
        <v>40664941</v>
      </c>
      <c r="Q319" s="24">
        <v>29357002</v>
      </c>
      <c r="R319" s="24">
        <v>63819950</v>
      </c>
      <c r="S319" s="23">
        <v>133841893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35</v>
      </c>
      <c r="B320" s="15" t="s">
        <v>563</v>
      </c>
      <c r="C320" s="16" t="s">
        <v>564</v>
      </c>
      <c r="D320" s="23">
        <v>306811902</v>
      </c>
      <c r="E320" s="24">
        <v>310665305</v>
      </c>
      <c r="F320" s="24">
        <v>237912643</v>
      </c>
      <c r="G320" s="31">
        <f t="shared" si="60"/>
        <v>0.76581658515101969</v>
      </c>
      <c r="H320" s="23">
        <v>61103880</v>
      </c>
      <c r="I320" s="24">
        <v>3497508</v>
      </c>
      <c r="J320" s="24">
        <v>16978576</v>
      </c>
      <c r="K320" s="23">
        <v>81579964</v>
      </c>
      <c r="L320" s="23">
        <v>13193102</v>
      </c>
      <c r="M320" s="24">
        <v>35371207</v>
      </c>
      <c r="N320" s="24">
        <v>51830631</v>
      </c>
      <c r="O320" s="23">
        <v>100394940</v>
      </c>
      <c r="P320" s="23">
        <v>1958001</v>
      </c>
      <c r="Q320" s="24">
        <v>15114829</v>
      </c>
      <c r="R320" s="24">
        <v>38864909</v>
      </c>
      <c r="S320" s="23">
        <v>55937739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565</v>
      </c>
      <c r="C321" s="19" t="s">
        <v>0</v>
      </c>
      <c r="D321" s="25">
        <f>SUM(D316:D320)</f>
        <v>4275581932</v>
      </c>
      <c r="E321" s="26">
        <f>SUM(E316:E320)</f>
        <v>4282016362</v>
      </c>
      <c r="F321" s="26">
        <f>SUM(F316:F320)</f>
        <v>3242666643</v>
      </c>
      <c r="G321" s="32">
        <f t="shared" si="60"/>
        <v>0.75727563112006624</v>
      </c>
      <c r="H321" s="25">
        <f t="shared" ref="H321:W321" si="64">SUM(H316:H320)</f>
        <v>563260728</v>
      </c>
      <c r="I321" s="26">
        <f t="shared" si="64"/>
        <v>293796705</v>
      </c>
      <c r="J321" s="26">
        <f t="shared" si="64"/>
        <v>313569724</v>
      </c>
      <c r="K321" s="25">
        <f t="shared" si="64"/>
        <v>1170627157</v>
      </c>
      <c r="L321" s="25">
        <f t="shared" si="64"/>
        <v>290179648</v>
      </c>
      <c r="M321" s="26">
        <f t="shared" si="64"/>
        <v>315797307</v>
      </c>
      <c r="N321" s="26">
        <f t="shared" si="64"/>
        <v>472806841</v>
      </c>
      <c r="O321" s="25">
        <f t="shared" si="64"/>
        <v>1078783796</v>
      </c>
      <c r="P321" s="25">
        <f t="shared" si="64"/>
        <v>306072171</v>
      </c>
      <c r="Q321" s="26">
        <f t="shared" si="64"/>
        <v>275615272</v>
      </c>
      <c r="R321" s="26">
        <f t="shared" si="64"/>
        <v>411568247</v>
      </c>
      <c r="S321" s="25">
        <f t="shared" si="64"/>
        <v>993255690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20</v>
      </c>
      <c r="B322" s="15" t="s">
        <v>566</v>
      </c>
      <c r="C322" s="16" t="s">
        <v>567</v>
      </c>
      <c r="D322" s="23">
        <v>254395626</v>
      </c>
      <c r="E322" s="24">
        <v>251709108</v>
      </c>
      <c r="F322" s="24">
        <v>189485645</v>
      </c>
      <c r="G322" s="31">
        <f t="shared" si="60"/>
        <v>0.75279614037645393</v>
      </c>
      <c r="H322" s="23">
        <v>32935818</v>
      </c>
      <c r="I322" s="24">
        <v>17919558</v>
      </c>
      <c r="J322" s="24">
        <v>17097252</v>
      </c>
      <c r="K322" s="23">
        <v>67952628</v>
      </c>
      <c r="L322" s="23">
        <v>5528066</v>
      </c>
      <c r="M322" s="24">
        <v>28377707</v>
      </c>
      <c r="N322" s="24">
        <v>28935367</v>
      </c>
      <c r="O322" s="23">
        <v>62841140</v>
      </c>
      <c r="P322" s="23">
        <v>18322732</v>
      </c>
      <c r="Q322" s="24">
        <v>6487433</v>
      </c>
      <c r="R322" s="24">
        <v>33881712</v>
      </c>
      <c r="S322" s="23">
        <v>58691877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20</v>
      </c>
      <c r="B323" s="15" t="s">
        <v>568</v>
      </c>
      <c r="C323" s="16" t="s">
        <v>569</v>
      </c>
      <c r="D323" s="23">
        <v>807340166</v>
      </c>
      <c r="E323" s="24">
        <v>847377139</v>
      </c>
      <c r="F323" s="24">
        <v>597112184</v>
      </c>
      <c r="G323" s="31">
        <f t="shared" si="60"/>
        <v>0.70465930282785216</v>
      </c>
      <c r="H323" s="23">
        <v>93807115</v>
      </c>
      <c r="I323" s="24">
        <v>56408384</v>
      </c>
      <c r="J323" s="24">
        <v>50543664</v>
      </c>
      <c r="K323" s="23">
        <v>200759163</v>
      </c>
      <c r="L323" s="23">
        <v>38654705</v>
      </c>
      <c r="M323" s="24">
        <v>52171778</v>
      </c>
      <c r="N323" s="24">
        <v>112643182</v>
      </c>
      <c r="O323" s="23">
        <v>203469665</v>
      </c>
      <c r="P323" s="23">
        <v>52973468</v>
      </c>
      <c r="Q323" s="24">
        <v>57421682</v>
      </c>
      <c r="R323" s="24">
        <v>82488206</v>
      </c>
      <c r="S323" s="23">
        <v>192883356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20</v>
      </c>
      <c r="B324" s="15" t="s">
        <v>570</v>
      </c>
      <c r="C324" s="16" t="s">
        <v>571</v>
      </c>
      <c r="D324" s="23">
        <v>1962972691</v>
      </c>
      <c r="E324" s="24">
        <v>1902752216</v>
      </c>
      <c r="F324" s="24">
        <v>1439400694</v>
      </c>
      <c r="G324" s="31">
        <f t="shared" si="60"/>
        <v>0.75648351997504648</v>
      </c>
      <c r="H324" s="23">
        <v>179219026</v>
      </c>
      <c r="I324" s="24">
        <v>146159473</v>
      </c>
      <c r="J324" s="24">
        <v>142182473</v>
      </c>
      <c r="K324" s="23">
        <v>467560972</v>
      </c>
      <c r="L324" s="23">
        <v>144179610</v>
      </c>
      <c r="M324" s="24">
        <v>143798069</v>
      </c>
      <c r="N324" s="24">
        <v>200424031</v>
      </c>
      <c r="O324" s="23">
        <v>488401710</v>
      </c>
      <c r="P324" s="23">
        <v>145192715</v>
      </c>
      <c r="Q324" s="24">
        <v>147324812</v>
      </c>
      <c r="R324" s="24">
        <v>190920485</v>
      </c>
      <c r="S324" s="23">
        <v>483438012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20</v>
      </c>
      <c r="B325" s="15" t="s">
        <v>572</v>
      </c>
      <c r="C325" s="16" t="s">
        <v>573</v>
      </c>
      <c r="D325" s="23">
        <v>3869688903</v>
      </c>
      <c r="E325" s="24">
        <v>3944363759</v>
      </c>
      <c r="F325" s="24">
        <v>2246972655</v>
      </c>
      <c r="G325" s="31">
        <f t="shared" si="60"/>
        <v>0.56966669209273602</v>
      </c>
      <c r="H325" s="23">
        <v>183095851</v>
      </c>
      <c r="I325" s="24">
        <v>375251149</v>
      </c>
      <c r="J325" s="24">
        <v>277674804</v>
      </c>
      <c r="K325" s="23">
        <v>836021804</v>
      </c>
      <c r="L325" s="23">
        <v>296242170</v>
      </c>
      <c r="M325" s="24">
        <v>221715379</v>
      </c>
      <c r="N325" s="24">
        <v>167446630</v>
      </c>
      <c r="O325" s="23">
        <v>685404179</v>
      </c>
      <c r="P325" s="23">
        <v>315585027</v>
      </c>
      <c r="Q325" s="24">
        <v>209563091</v>
      </c>
      <c r="R325" s="24">
        <v>200398554</v>
      </c>
      <c r="S325" s="23">
        <v>725546672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20</v>
      </c>
      <c r="B326" s="15" t="s">
        <v>574</v>
      </c>
      <c r="C326" s="16" t="s">
        <v>575</v>
      </c>
      <c r="D326" s="23">
        <v>1067512200</v>
      </c>
      <c r="E326" s="24">
        <v>1106284000</v>
      </c>
      <c r="F326" s="24">
        <v>840866920</v>
      </c>
      <c r="G326" s="31">
        <f t="shared" si="60"/>
        <v>0.76008232967303146</v>
      </c>
      <c r="H326" s="23">
        <v>307333410</v>
      </c>
      <c r="I326" s="24">
        <v>45406128</v>
      </c>
      <c r="J326" s="24">
        <v>62504532</v>
      </c>
      <c r="K326" s="23">
        <v>415244070</v>
      </c>
      <c r="L326" s="23">
        <v>59841762</v>
      </c>
      <c r="M326" s="24">
        <v>59372058</v>
      </c>
      <c r="N326" s="24">
        <v>95495375</v>
      </c>
      <c r="O326" s="23">
        <v>214709195</v>
      </c>
      <c r="P326" s="23">
        <v>68370131</v>
      </c>
      <c r="Q326" s="24">
        <v>57187353</v>
      </c>
      <c r="R326" s="24">
        <v>85356171</v>
      </c>
      <c r="S326" s="23">
        <v>210913655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20</v>
      </c>
      <c r="B327" s="15" t="s">
        <v>576</v>
      </c>
      <c r="C327" s="16" t="s">
        <v>577</v>
      </c>
      <c r="D327" s="23">
        <v>1072557106</v>
      </c>
      <c r="E327" s="24">
        <v>1088837082</v>
      </c>
      <c r="F327" s="24">
        <v>835655879</v>
      </c>
      <c r="G327" s="31">
        <f t="shared" si="60"/>
        <v>0.76747558731656051</v>
      </c>
      <c r="H327" s="23">
        <v>135756173</v>
      </c>
      <c r="I327" s="24">
        <v>62546501</v>
      </c>
      <c r="J327" s="24">
        <v>75181895</v>
      </c>
      <c r="K327" s="23">
        <v>273484569</v>
      </c>
      <c r="L327" s="23">
        <v>88316886</v>
      </c>
      <c r="M327" s="24">
        <v>69134152</v>
      </c>
      <c r="N327" s="24">
        <v>71700881</v>
      </c>
      <c r="O327" s="23">
        <v>229151919</v>
      </c>
      <c r="P327" s="23">
        <v>134415286</v>
      </c>
      <c r="Q327" s="24">
        <v>81779687</v>
      </c>
      <c r="R327" s="24">
        <v>116824418</v>
      </c>
      <c r="S327" s="23">
        <v>333019391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20</v>
      </c>
      <c r="B328" s="15" t="s">
        <v>578</v>
      </c>
      <c r="C328" s="16" t="s">
        <v>579</v>
      </c>
      <c r="D328" s="23">
        <v>1433458055</v>
      </c>
      <c r="E328" s="24">
        <v>1448659232</v>
      </c>
      <c r="F328" s="24">
        <v>1079853604</v>
      </c>
      <c r="G328" s="31">
        <f t="shared" si="60"/>
        <v>0.74541588535570802</v>
      </c>
      <c r="H328" s="23">
        <v>273314693</v>
      </c>
      <c r="I328" s="24">
        <v>84436508</v>
      </c>
      <c r="J328" s="24">
        <v>94030694</v>
      </c>
      <c r="K328" s="23">
        <v>451781895</v>
      </c>
      <c r="L328" s="23">
        <v>83615432</v>
      </c>
      <c r="M328" s="24">
        <v>91414432</v>
      </c>
      <c r="N328" s="24">
        <v>129704584</v>
      </c>
      <c r="O328" s="23">
        <v>304734448</v>
      </c>
      <c r="P328" s="23">
        <v>100860518</v>
      </c>
      <c r="Q328" s="24">
        <v>74095025</v>
      </c>
      <c r="R328" s="24">
        <v>148381718</v>
      </c>
      <c r="S328" s="23">
        <v>323337261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35</v>
      </c>
      <c r="B329" s="15" t="s">
        <v>580</v>
      </c>
      <c r="C329" s="16" t="s">
        <v>581</v>
      </c>
      <c r="D329" s="23">
        <v>554413098</v>
      </c>
      <c r="E329" s="24">
        <v>554856393</v>
      </c>
      <c r="F329" s="24">
        <v>411147557</v>
      </c>
      <c r="G329" s="31">
        <f t="shared" si="60"/>
        <v>0.74099814327993152</v>
      </c>
      <c r="H329" s="23">
        <v>79789398</v>
      </c>
      <c r="I329" s="24">
        <v>27827235</v>
      </c>
      <c r="J329" s="24">
        <v>42227316</v>
      </c>
      <c r="K329" s="23">
        <v>149843949</v>
      </c>
      <c r="L329" s="23">
        <v>16713715</v>
      </c>
      <c r="M329" s="24">
        <v>43442715</v>
      </c>
      <c r="N329" s="24">
        <v>54037019</v>
      </c>
      <c r="O329" s="23">
        <v>114193449</v>
      </c>
      <c r="P329" s="23">
        <v>41326773</v>
      </c>
      <c r="Q329" s="24">
        <v>37560941</v>
      </c>
      <c r="R329" s="24">
        <v>68222445</v>
      </c>
      <c r="S329" s="23">
        <v>147110159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582</v>
      </c>
      <c r="C330" s="19" t="s">
        <v>0</v>
      </c>
      <c r="D330" s="25">
        <f>SUM(D322:D329)</f>
        <v>11022337845</v>
      </c>
      <c r="E330" s="26">
        <f>SUM(E322:E329)</f>
        <v>11144838929</v>
      </c>
      <c r="F330" s="26">
        <f>SUM(F322:F329)</f>
        <v>7640495138</v>
      </c>
      <c r="G330" s="32">
        <f t="shared" si="60"/>
        <v>0.6855635318442026</v>
      </c>
      <c r="H330" s="25">
        <f t="shared" ref="H330:W330" si="65">SUM(H322:H329)</f>
        <v>1285251484</v>
      </c>
      <c r="I330" s="26">
        <f t="shared" si="65"/>
        <v>815954936</v>
      </c>
      <c r="J330" s="26">
        <f t="shared" si="65"/>
        <v>761442630</v>
      </c>
      <c r="K330" s="25">
        <f t="shared" si="65"/>
        <v>2862649050</v>
      </c>
      <c r="L330" s="25">
        <f t="shared" si="65"/>
        <v>733092346</v>
      </c>
      <c r="M330" s="26">
        <f t="shared" si="65"/>
        <v>709426290</v>
      </c>
      <c r="N330" s="26">
        <f t="shared" si="65"/>
        <v>860387069</v>
      </c>
      <c r="O330" s="25">
        <f t="shared" si="65"/>
        <v>2302905705</v>
      </c>
      <c r="P330" s="25">
        <f t="shared" si="65"/>
        <v>877046650</v>
      </c>
      <c r="Q330" s="26">
        <f t="shared" si="65"/>
        <v>671420024</v>
      </c>
      <c r="R330" s="26">
        <f t="shared" si="65"/>
        <v>926473709</v>
      </c>
      <c r="S330" s="25">
        <f t="shared" si="65"/>
        <v>2474940383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20</v>
      </c>
      <c r="B331" s="15" t="s">
        <v>583</v>
      </c>
      <c r="C331" s="16" t="s">
        <v>584</v>
      </c>
      <c r="D331" s="23">
        <v>114559000</v>
      </c>
      <c r="E331" s="24">
        <v>116728921</v>
      </c>
      <c r="F331" s="24">
        <v>62077315</v>
      </c>
      <c r="G331" s="31">
        <f t="shared" si="60"/>
        <v>0.53180749439121433</v>
      </c>
      <c r="H331" s="23">
        <v>19236351</v>
      </c>
      <c r="I331" s="24">
        <v>4867427</v>
      </c>
      <c r="J331" s="24">
        <v>3970233</v>
      </c>
      <c r="K331" s="23">
        <v>28074011</v>
      </c>
      <c r="L331" s="23">
        <v>3374631</v>
      </c>
      <c r="M331" s="24">
        <v>4218377</v>
      </c>
      <c r="N331" s="24">
        <v>11794193</v>
      </c>
      <c r="O331" s="23">
        <v>19387201</v>
      </c>
      <c r="P331" s="23">
        <v>4818446</v>
      </c>
      <c r="Q331" s="24">
        <v>0</v>
      </c>
      <c r="R331" s="24">
        <v>9797657</v>
      </c>
      <c r="S331" s="23">
        <v>14616103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20</v>
      </c>
      <c r="B332" s="15" t="s">
        <v>585</v>
      </c>
      <c r="C332" s="16" t="s">
        <v>586</v>
      </c>
      <c r="D332" s="23">
        <v>110343200</v>
      </c>
      <c r="E332" s="24">
        <v>113174143</v>
      </c>
      <c r="F332" s="24">
        <v>79821308</v>
      </c>
      <c r="G332" s="31">
        <f t="shared" si="60"/>
        <v>0.70529633257306834</v>
      </c>
      <c r="H332" s="23">
        <v>22174354</v>
      </c>
      <c r="I332" s="24">
        <v>0</v>
      </c>
      <c r="J332" s="24">
        <v>4760878</v>
      </c>
      <c r="K332" s="23">
        <v>26935232</v>
      </c>
      <c r="L332" s="23">
        <v>5586247</v>
      </c>
      <c r="M332" s="24">
        <v>5981507</v>
      </c>
      <c r="N332" s="24">
        <v>5322463</v>
      </c>
      <c r="O332" s="23">
        <v>16890217</v>
      </c>
      <c r="P332" s="23">
        <v>16811341</v>
      </c>
      <c r="Q332" s="24">
        <v>5992440</v>
      </c>
      <c r="R332" s="24">
        <v>13192078</v>
      </c>
      <c r="S332" s="23">
        <v>35995859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20</v>
      </c>
      <c r="B333" s="15" t="s">
        <v>587</v>
      </c>
      <c r="C333" s="16" t="s">
        <v>588</v>
      </c>
      <c r="D333" s="23">
        <v>554321962</v>
      </c>
      <c r="E333" s="24">
        <v>526655067</v>
      </c>
      <c r="F333" s="24">
        <v>359382499</v>
      </c>
      <c r="G333" s="31">
        <f t="shared" si="60"/>
        <v>0.68238686289901396</v>
      </c>
      <c r="H333" s="23">
        <v>64571709</v>
      </c>
      <c r="I333" s="24">
        <v>27879850</v>
      </c>
      <c r="J333" s="24">
        <v>29134388</v>
      </c>
      <c r="K333" s="23">
        <v>121585947</v>
      </c>
      <c r="L333" s="23">
        <v>24205237</v>
      </c>
      <c r="M333" s="24">
        <v>31429697</v>
      </c>
      <c r="N333" s="24">
        <v>49665335</v>
      </c>
      <c r="O333" s="23">
        <v>105300269</v>
      </c>
      <c r="P333" s="23">
        <v>62498150</v>
      </c>
      <c r="Q333" s="24">
        <v>22406302</v>
      </c>
      <c r="R333" s="24">
        <v>47591831</v>
      </c>
      <c r="S333" s="23">
        <v>132496283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35</v>
      </c>
      <c r="B334" s="15" t="s">
        <v>589</v>
      </c>
      <c r="C334" s="16" t="s">
        <v>590</v>
      </c>
      <c r="D334" s="23">
        <v>124602908</v>
      </c>
      <c r="E334" s="24">
        <v>123607193</v>
      </c>
      <c r="F334" s="24">
        <v>104163685</v>
      </c>
      <c r="G334" s="31">
        <f t="shared" si="60"/>
        <v>0.8426992189685919</v>
      </c>
      <c r="H334" s="23">
        <v>26714807</v>
      </c>
      <c r="I334" s="24">
        <v>2607333</v>
      </c>
      <c r="J334" s="24">
        <v>1104348</v>
      </c>
      <c r="K334" s="23">
        <v>30426488</v>
      </c>
      <c r="L334" s="23">
        <v>11290854</v>
      </c>
      <c r="M334" s="24">
        <v>19401397</v>
      </c>
      <c r="N334" s="24">
        <v>13916502</v>
      </c>
      <c r="O334" s="23">
        <v>44608753</v>
      </c>
      <c r="P334" s="23">
        <v>1125885</v>
      </c>
      <c r="Q334" s="24">
        <v>7086265</v>
      </c>
      <c r="R334" s="24">
        <v>20916294</v>
      </c>
      <c r="S334" s="23">
        <v>29128444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591</v>
      </c>
      <c r="C335" s="19" t="s">
        <v>0</v>
      </c>
      <c r="D335" s="25">
        <f>SUM(D331:D334)</f>
        <v>903827070</v>
      </c>
      <c r="E335" s="26">
        <f>SUM(E331:E334)</f>
        <v>880165324</v>
      </c>
      <c r="F335" s="26">
        <f>SUM(F331:F334)</f>
        <v>605444807</v>
      </c>
      <c r="G335" s="32">
        <f t="shared" si="60"/>
        <v>0.68787623244289497</v>
      </c>
      <c r="H335" s="25">
        <f t="shared" ref="H335:W335" si="66">SUM(H331:H334)</f>
        <v>132697221</v>
      </c>
      <c r="I335" s="26">
        <f t="shared" si="66"/>
        <v>35354610</v>
      </c>
      <c r="J335" s="26">
        <f t="shared" si="66"/>
        <v>38969847</v>
      </c>
      <c r="K335" s="25">
        <f t="shared" si="66"/>
        <v>207021678</v>
      </c>
      <c r="L335" s="25">
        <f t="shared" si="66"/>
        <v>44456969</v>
      </c>
      <c r="M335" s="26">
        <f t="shared" si="66"/>
        <v>61030978</v>
      </c>
      <c r="N335" s="26">
        <f t="shared" si="66"/>
        <v>80698493</v>
      </c>
      <c r="O335" s="25">
        <f t="shared" si="66"/>
        <v>186186440</v>
      </c>
      <c r="P335" s="25">
        <f t="shared" si="66"/>
        <v>85253822</v>
      </c>
      <c r="Q335" s="26">
        <f t="shared" si="66"/>
        <v>35485007</v>
      </c>
      <c r="R335" s="26">
        <f t="shared" si="66"/>
        <v>91497860</v>
      </c>
      <c r="S335" s="25">
        <f t="shared" si="66"/>
        <v>212236689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104186848271</v>
      </c>
      <c r="E336" s="26">
        <f>SUM(E300,E302:E307,E309:E314,E316:E320,E322:E329,E331:E334)</f>
        <v>105267008713</v>
      </c>
      <c r="F336" s="26">
        <f>SUM(F300,F302:F307,F309:F314,F316:F320,F322:F329,F331:F334)</f>
        <v>80555219164</v>
      </c>
      <c r="G336" s="32">
        <f t="shared" si="60"/>
        <v>0.76524658721542826</v>
      </c>
      <c r="H336" s="25">
        <f t="shared" ref="H336:W336" si="67">SUM(H300,H302:H307,H309:H314,H316:H320,H322:H329,H331:H334)</f>
        <v>10712196179</v>
      </c>
      <c r="I336" s="26">
        <f t="shared" si="67"/>
        <v>8864026432</v>
      </c>
      <c r="J336" s="26">
        <f t="shared" si="67"/>
        <v>7795495068</v>
      </c>
      <c r="K336" s="25">
        <f t="shared" si="67"/>
        <v>27371717679</v>
      </c>
      <c r="L336" s="25">
        <f t="shared" si="67"/>
        <v>7502022106</v>
      </c>
      <c r="M336" s="26">
        <f t="shared" si="67"/>
        <v>7945706860</v>
      </c>
      <c r="N336" s="26">
        <f t="shared" si="67"/>
        <v>11169021026</v>
      </c>
      <c r="O336" s="25">
        <f t="shared" si="67"/>
        <v>26616749992</v>
      </c>
      <c r="P336" s="25">
        <f t="shared" si="67"/>
        <v>7917638572</v>
      </c>
      <c r="Q336" s="26">
        <f t="shared" si="67"/>
        <v>7654761096</v>
      </c>
      <c r="R336" s="26">
        <f t="shared" si="67"/>
        <v>10994351825</v>
      </c>
      <c r="S336" s="25">
        <f t="shared" si="67"/>
        <v>26566751493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627876378483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633684231577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480528940209</v>
      </c>
      <c r="G337" s="34">
        <f t="shared" si="60"/>
        <v>0.75830976417567708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85980538590</v>
      </c>
      <c r="I337" s="30">
        <f t="shared" si="68"/>
        <v>50517068019</v>
      </c>
      <c r="J337" s="30">
        <f t="shared" si="68"/>
        <v>41951853145</v>
      </c>
      <c r="K337" s="29">
        <f t="shared" si="68"/>
        <v>178449459754</v>
      </c>
      <c r="L337" s="29">
        <f t="shared" si="68"/>
        <v>40427119535</v>
      </c>
      <c r="M337" s="30">
        <f t="shared" si="68"/>
        <v>38285307986</v>
      </c>
      <c r="N337" s="30">
        <f t="shared" si="68"/>
        <v>75608504089</v>
      </c>
      <c r="O337" s="29">
        <f t="shared" si="68"/>
        <v>154320931610</v>
      </c>
      <c r="P337" s="29">
        <f t="shared" si="68"/>
        <v>40419052296</v>
      </c>
      <c r="Q337" s="30">
        <f t="shared" si="68"/>
        <v>38405311220</v>
      </c>
      <c r="R337" s="30">
        <f t="shared" si="68"/>
        <v>68934185329</v>
      </c>
      <c r="S337" s="29">
        <f t="shared" si="68"/>
        <v>147758548845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5BFECD-3017-4BC1-A85D-D891AA270F19}"/>
</file>

<file path=customXml/itemProps2.xml><?xml version="1.0" encoding="utf-8"?>
<ds:datastoreItem xmlns:ds="http://schemas.openxmlformats.org/officeDocument/2006/customXml" ds:itemID="{C18AEAA3-5B2E-44C8-BCEC-C20D0583B742}"/>
</file>

<file path=customXml/itemProps3.xml><?xml version="1.0" encoding="utf-8"?>
<ds:datastoreItem xmlns:ds="http://schemas.openxmlformats.org/officeDocument/2006/customXml" ds:itemID="{DB0349EB-8606-4C13-BF0E-4CC8F9BB7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2026-05-13T13:58:51Z</dcterms:created>
  <dcterms:modified xsi:type="dcterms:W3CDTF">2026-05-13T14:03:35Z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